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lotusi-my.sharepoint.com/personal/jcfields_usi_edu/Documents/Documents/"/>
    </mc:Choice>
  </mc:AlternateContent>
  <xr:revisionPtr revIDLastSave="22" documentId="8_{0C2E3DD0-903B-490B-B1B4-FCA194CB1EE1}" xr6:coauthVersionLast="47" xr6:coauthVersionMax="47" xr10:uidLastSave="{217AFA6E-55F7-4A64-BBDD-270394796D35}"/>
  <bookViews>
    <workbookView xWindow="29655" yWindow="2220" windowWidth="23955" windowHeight="11295" xr2:uid="{00000000-000D-0000-FFFF-FFFF00000000}"/>
  </bookViews>
  <sheets>
    <sheet name="Can Liners" sheetId="1" r:id="rId1"/>
    <sheet name="Paper Produc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F10" i="2"/>
  <c r="Q11" i="1"/>
  <c r="K11" i="1"/>
  <c r="BA10" i="1"/>
  <c r="AX10" i="1" s="1"/>
  <c r="AX9" i="1"/>
  <c r="AX8" i="1"/>
  <c r="AX7" i="1"/>
  <c r="AX6" i="1"/>
  <c r="AX5" i="1"/>
  <c r="AX4" i="1"/>
  <c r="AD7" i="2"/>
  <c r="AD6" i="2"/>
</calcChain>
</file>

<file path=xl/sharedStrings.xml><?xml version="1.0" encoding="utf-8"?>
<sst xmlns="http://schemas.openxmlformats.org/spreadsheetml/2006/main" count="241" uniqueCount="120">
  <si>
    <t>43x48</t>
  </si>
  <si>
    <t>Size</t>
  </si>
  <si>
    <t>Cost per bag</t>
  </si>
  <si>
    <t>Case Quantity</t>
  </si>
  <si>
    <t>36x60</t>
  </si>
  <si>
    <t>30x37</t>
  </si>
  <si>
    <t>24x24</t>
  </si>
  <si>
    <t>Description</t>
  </si>
  <si>
    <t>40x48</t>
  </si>
  <si>
    <t>Can Liner Black 8 micron</t>
  </si>
  <si>
    <t>Can Liner Black 0.50 mil</t>
  </si>
  <si>
    <t>Cost per Case</t>
  </si>
  <si>
    <t>38x58</t>
  </si>
  <si>
    <t>Grounds</t>
  </si>
  <si>
    <t>Can Liner Black Xtra Heavy .75 mil</t>
  </si>
  <si>
    <t>Can Liner Black 22 micron</t>
  </si>
  <si>
    <t>Can Liner Black 14 micron</t>
  </si>
  <si>
    <t>Can Liner Black 17 micron</t>
  </si>
  <si>
    <t>Bid Qty</t>
  </si>
  <si>
    <t>Tissue, Jumbo Roll Toilet, NP-5216, 9" x 1000', Case of 2-Ply Recycled, White, 3.4 min/3.5 max. width roll</t>
  </si>
  <si>
    <t>Tissue, Regular Toilet TP-538, 2-ply, 500 sheets per roll, white, 4.5"x3.75" premium</t>
  </si>
  <si>
    <t>Model/part #</t>
  </si>
  <si>
    <t>CP4348K22</t>
  </si>
  <si>
    <t>CP4048K14</t>
  </si>
  <si>
    <t>CP3660K17</t>
  </si>
  <si>
    <t>CP3037K.5</t>
  </si>
  <si>
    <t>CP2424K8</t>
  </si>
  <si>
    <t>CP3858KXH</t>
  </si>
  <si>
    <t>PAPER TOWELS ENMOTION ROLL TOWELS, GP-89460-CS</t>
  </si>
  <si>
    <t>Towel, Multi-Fold Paper, MF102 Recycled paper, 9.25" x 9.50" sheet</t>
  </si>
  <si>
    <t>UOM</t>
  </si>
  <si>
    <t>Roll</t>
  </si>
  <si>
    <t>USI Stock #</t>
  </si>
  <si>
    <t>Morcon M1000 small Core single roll toilet tissue</t>
  </si>
  <si>
    <t>Weight per Case</t>
  </si>
  <si>
    <t>Can Liner Clear 14 micron</t>
  </si>
  <si>
    <t>Towel, Paper Tork PeakServe Continous Feed -  Manufacturer# 105065</t>
  </si>
  <si>
    <t>Campus Paper Products 2025/26</t>
  </si>
  <si>
    <t>Custodial / Grounds Can Liner Bid 2025/26</t>
  </si>
  <si>
    <t>150/Case</t>
  </si>
  <si>
    <t>250/Case</t>
  </si>
  <si>
    <t>200/Case</t>
  </si>
  <si>
    <t>1000/Case</t>
  </si>
  <si>
    <t>100/Case</t>
  </si>
  <si>
    <t>Interboro Packaging Corp.</t>
  </si>
  <si>
    <t>Unipak</t>
  </si>
  <si>
    <t>Acorn Distributor's</t>
  </si>
  <si>
    <t>12R/1M</t>
  </si>
  <si>
    <t>96/500/CS</t>
  </si>
  <si>
    <t>12/410/cs</t>
  </si>
  <si>
    <t>16/250/cs</t>
  </si>
  <si>
    <t>6/800/cs</t>
  </si>
  <si>
    <t>36Rls/1Mshts</t>
  </si>
  <si>
    <t>10/15/CS</t>
  </si>
  <si>
    <t>10/25/cs</t>
  </si>
  <si>
    <t>250/case</t>
  </si>
  <si>
    <t>10/20/cs</t>
  </si>
  <si>
    <t>1000/cs</t>
  </si>
  <si>
    <t>200/case</t>
  </si>
  <si>
    <t>Central Poly</t>
  </si>
  <si>
    <t>18.4#</t>
  </si>
  <si>
    <t>18.16#</t>
  </si>
  <si>
    <t>18.19#</t>
  </si>
  <si>
    <t>19.85#</t>
  </si>
  <si>
    <t>9.25#</t>
  </si>
  <si>
    <t>12.45#</t>
  </si>
  <si>
    <t>11.02#</t>
  </si>
  <si>
    <t>Altstadts</t>
  </si>
  <si>
    <t>12/cs</t>
  </si>
  <si>
    <t>96/cs</t>
  </si>
  <si>
    <t>36/cs</t>
  </si>
  <si>
    <t>Hawkins Bailey</t>
  </si>
  <si>
    <t>Ferguson</t>
  </si>
  <si>
    <t>NO BID</t>
  </si>
  <si>
    <t>12/410</t>
  </si>
  <si>
    <t>Staples</t>
  </si>
  <si>
    <t>RFS Supplies</t>
  </si>
  <si>
    <t>12/1000</t>
  </si>
  <si>
    <t>410/12pk</t>
  </si>
  <si>
    <t>250/16pk</t>
  </si>
  <si>
    <t>6/1000</t>
  </si>
  <si>
    <t>36/1000 sht</t>
  </si>
  <si>
    <t>Grainger</t>
  </si>
  <si>
    <t>18.8 lbs</t>
  </si>
  <si>
    <t>.0908
.1136</t>
  </si>
  <si>
    <t>250
250</t>
  </si>
  <si>
    <t>16.2 lbs
20.2 lbs</t>
  </si>
  <si>
    <t>22.7
28.41</t>
  </si>
  <si>
    <t>12.85 LBS</t>
  </si>
  <si>
    <t>19.7 lbs</t>
  </si>
  <si>
    <t>14.75 lbs</t>
  </si>
  <si>
    <t>12.2 lbs</t>
  </si>
  <si>
    <t>10.75 lbs</t>
  </si>
  <si>
    <t>HMR Enterprises Inc.</t>
  </si>
  <si>
    <t>EACH</t>
  </si>
  <si>
    <t>Fastenal</t>
  </si>
  <si>
    <t>10/15'S</t>
  </si>
  <si>
    <t>10/25'S</t>
  </si>
  <si>
    <t>NQ</t>
  </si>
  <si>
    <t>20/50'S</t>
  </si>
  <si>
    <t>10/20'S</t>
  </si>
  <si>
    <t>12 rolls with 1,000 ft per roll</t>
  </si>
  <si>
    <t>96 rolls with 500 sheets per roll</t>
  </si>
  <si>
    <t>12 packages with 410 towels per package</t>
  </si>
  <si>
    <t>12 packages with 250 towels per package</t>
  </si>
  <si>
    <t>6 rolls with 700 ft per roll</t>
  </si>
  <si>
    <t>36 rolls with 1,000 sheets per roll</t>
  </si>
  <si>
    <t>KRS</t>
  </si>
  <si>
    <t>12x410</t>
  </si>
  <si>
    <t>Yoshi's Industrial</t>
  </si>
  <si>
    <t>Cintas</t>
  </si>
  <si>
    <t>12 rolls</t>
  </si>
  <si>
    <t>any</t>
  </si>
  <si>
    <t>24 rolls</t>
  </si>
  <si>
    <t>16 packs</t>
  </si>
  <si>
    <t>6 rolls</t>
  </si>
  <si>
    <t>TOTAL $</t>
  </si>
  <si>
    <t>Total $</t>
  </si>
  <si>
    <t>Total</t>
  </si>
  <si>
    <t>Bid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</si>
</sst>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44" fontId="7" fillId="0" borderId="0" applyFont="0" applyFill="0" applyBorder="0" applyAlignment="0" applyProtection="0"/>
  </cellStyleXfs>
  <cellXfs count="34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/>
    <xf numFmtId="0" fontId="2" fillId="0" borderId="3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7" xfId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4" fontId="2" fillId="4" borderId="14" xfId="0" applyNumberFormat="1" applyFont="1" applyFill="1" applyBorder="1" applyAlignment="1">
      <alignment horizontal="center" wrapText="1"/>
    </xf>
    <xf numFmtId="0" fontId="0" fillId="4" borderId="2" xfId="0" applyFill="1" applyBorder="1"/>
    <xf numFmtId="0" fontId="0" fillId="4" borderId="4" xfId="0" applyFill="1" applyBorder="1"/>
    <xf numFmtId="164" fontId="0" fillId="4" borderId="2" xfId="0" applyNumberFormat="1" applyFill="1" applyBorder="1"/>
    <xf numFmtId="0" fontId="0" fillId="4" borderId="1" xfId="0" applyFill="1" applyBorder="1"/>
    <xf numFmtId="0" fontId="0" fillId="4" borderId="3" xfId="0" applyFill="1" applyBorder="1"/>
    <xf numFmtId="164" fontId="0" fillId="4" borderId="1" xfId="0" applyNumberFormat="1" applyFill="1" applyBorder="1"/>
    <xf numFmtId="0" fontId="2" fillId="5" borderId="2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164" fontId="2" fillId="5" borderId="14" xfId="0" applyNumberFormat="1" applyFont="1" applyFill="1" applyBorder="1" applyAlignment="1">
      <alignment horizontal="center" wrapText="1"/>
    </xf>
    <xf numFmtId="0" fontId="0" fillId="5" borderId="1" xfId="0" applyFill="1" applyBorder="1"/>
    <xf numFmtId="0" fontId="0" fillId="5" borderId="3" xfId="0" applyFill="1" applyBorder="1"/>
    <xf numFmtId="164" fontId="0" fillId="5" borderId="1" xfId="0" applyNumberFormat="1" applyFill="1" applyBorder="1"/>
    <xf numFmtId="0" fontId="2" fillId="6" borderId="2" xfId="0" applyFont="1" applyFill="1" applyBorder="1" applyAlignment="1">
      <alignment horizontal="center" wrapText="1"/>
    </xf>
    <xf numFmtId="164" fontId="2" fillId="6" borderId="4" xfId="0" applyNumberFormat="1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4" fontId="0" fillId="6" borderId="1" xfId="2" applyFont="1" applyFill="1" applyBorder="1" applyAlignment="1">
      <alignment horizontal="left"/>
    </xf>
    <xf numFmtId="0" fontId="0" fillId="6" borderId="3" xfId="0" applyFill="1" applyBorder="1"/>
    <xf numFmtId="8" fontId="0" fillId="6" borderId="1" xfId="0" applyNumberFormat="1" applyFill="1" applyBorder="1" applyAlignment="1">
      <alignment horizontal="left"/>
    </xf>
    <xf numFmtId="44" fontId="0" fillId="6" borderId="1" xfId="2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 wrapText="1"/>
    </xf>
    <xf numFmtId="0" fontId="2" fillId="6" borderId="15" xfId="0" applyFont="1" applyFill="1" applyBorder="1" applyAlignment="1">
      <alignment horizontal="center" wrapText="1"/>
    </xf>
    <xf numFmtId="164" fontId="2" fillId="6" borderId="14" xfId="0" applyNumberFormat="1" applyFont="1" applyFill="1" applyBorder="1" applyAlignment="1">
      <alignment horizontal="center" wrapText="1"/>
    </xf>
    <xf numFmtId="44" fontId="0" fillId="6" borderId="1" xfId="2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" fontId="0" fillId="6" borderId="1" xfId="0" applyNumberFormat="1" applyFill="1" applyBorder="1"/>
    <xf numFmtId="0" fontId="2" fillId="7" borderId="14" xfId="0" applyFont="1" applyFill="1" applyBorder="1" applyAlignment="1">
      <alignment horizontal="center" wrapText="1"/>
    </xf>
    <xf numFmtId="0" fontId="2" fillId="7" borderId="15" xfId="0" applyFont="1" applyFill="1" applyBorder="1" applyAlignment="1">
      <alignment horizontal="center" wrapText="1"/>
    </xf>
    <xf numFmtId="164" fontId="2" fillId="7" borderId="14" xfId="0" applyNumberFormat="1" applyFont="1" applyFill="1" applyBorder="1" applyAlignment="1">
      <alignment horizontal="center" wrapText="1"/>
    </xf>
    <xf numFmtId="0" fontId="0" fillId="7" borderId="2" xfId="0" applyFill="1" applyBorder="1"/>
    <xf numFmtId="0" fontId="0" fillId="7" borderId="4" xfId="0" applyFill="1" applyBorder="1"/>
    <xf numFmtId="164" fontId="0" fillId="7" borderId="2" xfId="0" applyNumberFormat="1" applyFill="1" applyBorder="1"/>
    <xf numFmtId="0" fontId="0" fillId="7" borderId="1" xfId="0" applyFill="1" applyBorder="1"/>
    <xf numFmtId="0" fontId="0" fillId="7" borderId="3" xfId="0" applyFill="1" applyBorder="1"/>
    <xf numFmtId="164" fontId="0" fillId="7" borderId="1" xfId="0" applyNumberFormat="1" applyFill="1" applyBorder="1"/>
    <xf numFmtId="0" fontId="2" fillId="8" borderId="14" xfId="0" applyFont="1" applyFill="1" applyBorder="1" applyAlignment="1">
      <alignment horizontal="center" wrapText="1"/>
    </xf>
    <xf numFmtId="0" fontId="2" fillId="8" borderId="15" xfId="0" applyFont="1" applyFill="1" applyBorder="1" applyAlignment="1">
      <alignment horizontal="center" wrapText="1"/>
    </xf>
    <xf numFmtId="164" fontId="2" fillId="8" borderId="14" xfId="0" applyNumberFormat="1" applyFont="1" applyFill="1" applyBorder="1" applyAlignment="1">
      <alignment horizontal="center" wrapText="1"/>
    </xf>
    <xf numFmtId="8" fontId="0" fillId="8" borderId="2" xfId="0" applyNumberFormat="1" applyFill="1" applyBorder="1"/>
    <xf numFmtId="0" fontId="0" fillId="8" borderId="2" xfId="0" applyFill="1" applyBorder="1"/>
    <xf numFmtId="0" fontId="0" fillId="8" borderId="4" xfId="0" applyFill="1" applyBorder="1"/>
    <xf numFmtId="8" fontId="0" fillId="8" borderId="1" xfId="0" applyNumberFormat="1" applyFill="1" applyBorder="1"/>
    <xf numFmtId="0" fontId="0" fillId="8" borderId="1" xfId="0" applyFill="1" applyBorder="1"/>
    <xf numFmtId="0" fontId="0" fillId="8" borderId="3" xfId="0" applyFill="1" applyBorder="1"/>
    <xf numFmtId="8" fontId="0" fillId="8" borderId="3" xfId="0" applyNumberFormat="1" applyFill="1" applyBorder="1"/>
    <xf numFmtId="164" fontId="0" fillId="8" borderId="2" xfId="0" applyNumberFormat="1" applyFill="1" applyBorder="1"/>
    <xf numFmtId="164" fontId="0" fillId="8" borderId="1" xfId="0" applyNumberFormat="1" applyFill="1" applyBorder="1"/>
    <xf numFmtId="0" fontId="0" fillId="8" borderId="2" xfId="0" applyFill="1" applyBorder="1" applyAlignment="1">
      <alignment horizontal="center"/>
    </xf>
    <xf numFmtId="164" fontId="0" fillId="8" borderId="4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3" fontId="0" fillId="8" borderId="5" xfId="0" applyNumberFormat="1" applyFill="1" applyBorder="1" applyAlignment="1">
      <alignment horizontal="center"/>
    </xf>
    <xf numFmtId="0" fontId="0" fillId="8" borderId="5" xfId="0" applyFill="1" applyBorder="1"/>
    <xf numFmtId="164" fontId="0" fillId="8" borderId="5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2" fillId="8" borderId="15" xfId="0" applyNumberFormat="1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vertical="center"/>
    </xf>
    <xf numFmtId="164" fontId="0" fillId="8" borderId="3" xfId="0" applyNumberFormat="1" applyFill="1" applyBorder="1" applyAlignment="1">
      <alignment horizontal="center"/>
    </xf>
    <xf numFmtId="164" fontId="0" fillId="8" borderId="6" xfId="0" applyNumberFormat="1" applyFill="1" applyBorder="1" applyAlignment="1">
      <alignment horizontal="center"/>
    </xf>
    <xf numFmtId="0" fontId="2" fillId="9" borderId="14" xfId="0" applyFont="1" applyFill="1" applyBorder="1" applyAlignment="1">
      <alignment horizontal="center" wrapText="1"/>
    </xf>
    <xf numFmtId="164" fontId="2" fillId="9" borderId="15" xfId="0" applyNumberFormat="1" applyFont="1" applyFill="1" applyBorder="1" applyAlignment="1">
      <alignment horizontal="center" wrapText="1"/>
    </xf>
    <xf numFmtId="0" fontId="2" fillId="9" borderId="14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5" xfId="0" applyFill="1" applyBorder="1"/>
    <xf numFmtId="164" fontId="0" fillId="9" borderId="5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0" fillId="9" borderId="3" xfId="0" applyNumberFormat="1" applyFill="1" applyBorder="1" applyAlignment="1">
      <alignment horizontal="center"/>
    </xf>
    <xf numFmtId="164" fontId="0" fillId="9" borderId="6" xfId="0" applyNumberForma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2" fillId="10" borderId="14" xfId="0" applyFont="1" applyFill="1" applyBorder="1" applyAlignment="1">
      <alignment horizontal="center" wrapText="1"/>
    </xf>
    <xf numFmtId="164" fontId="2" fillId="10" borderId="15" xfId="0" applyNumberFormat="1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164" fontId="0" fillId="10" borderId="4" xfId="0" applyNumberFormat="1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4" fontId="1" fillId="10" borderId="3" xfId="0" applyNumberFormat="1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164" fontId="1" fillId="10" borderId="6" xfId="0" applyNumberFormat="1" applyFont="1" applyFill="1" applyBorder="1" applyAlignment="1">
      <alignment horizontal="center"/>
    </xf>
    <xf numFmtId="0" fontId="0" fillId="10" borderId="5" xfId="0" applyFill="1" applyBorder="1"/>
    <xf numFmtId="164" fontId="0" fillId="10" borderId="5" xfId="0" applyNumberFormat="1" applyFill="1" applyBorder="1" applyAlignment="1">
      <alignment horizontal="center"/>
    </xf>
    <xf numFmtId="0" fontId="0" fillId="10" borderId="6" xfId="0" applyFill="1" applyBorder="1"/>
    <xf numFmtId="164" fontId="0" fillId="10" borderId="1" xfId="0" applyNumberFormat="1" applyFill="1" applyBorder="1" applyAlignment="1">
      <alignment horizontal="center"/>
    </xf>
    <xf numFmtId="0" fontId="0" fillId="10" borderId="3" xfId="0" applyFill="1" applyBorder="1"/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44" fontId="0" fillId="0" borderId="2" xfId="2" applyFont="1" applyBorder="1"/>
    <xf numFmtId="44" fontId="0" fillId="0" borderId="4" xfId="2" applyFont="1" applyBorder="1"/>
    <xf numFmtId="44" fontId="0" fillId="0" borderId="1" xfId="2" applyFont="1" applyBorder="1"/>
    <xf numFmtId="44" fontId="0" fillId="0" borderId="3" xfId="2" applyFont="1" applyBorder="1"/>
    <xf numFmtId="1" fontId="8" fillId="0" borderId="1" xfId="0" applyNumberFormat="1" applyFont="1" applyBorder="1" applyAlignment="1">
      <alignment horizontal="center" vertical="top"/>
    </xf>
    <xf numFmtId="44" fontId="8" fillId="0" borderId="1" xfId="2" applyFont="1" applyBorder="1" applyAlignment="1">
      <alignment horizontal="right" vertical="top"/>
    </xf>
    <xf numFmtId="0" fontId="2" fillId="11" borderId="14" xfId="0" applyFont="1" applyFill="1" applyBorder="1" applyAlignment="1">
      <alignment horizontal="center" wrapText="1"/>
    </xf>
    <xf numFmtId="0" fontId="2" fillId="11" borderId="15" xfId="0" applyFont="1" applyFill="1" applyBorder="1" applyAlignment="1">
      <alignment horizontal="center" wrapText="1"/>
    </xf>
    <xf numFmtId="164" fontId="2" fillId="11" borderId="14" xfId="0" applyNumberFormat="1" applyFont="1" applyFill="1" applyBorder="1" applyAlignment="1">
      <alignment horizontal="center" wrapText="1"/>
    </xf>
    <xf numFmtId="0" fontId="0" fillId="11" borderId="2" xfId="0" applyFill="1" applyBorder="1"/>
    <xf numFmtId="0" fontId="0" fillId="11" borderId="4" xfId="0" applyFill="1" applyBorder="1"/>
    <xf numFmtId="164" fontId="0" fillId="11" borderId="4" xfId="0" applyNumberFormat="1" applyFill="1" applyBorder="1"/>
    <xf numFmtId="0" fontId="0" fillId="11" borderId="1" xfId="0" applyFill="1" applyBorder="1"/>
    <xf numFmtId="0" fontId="0" fillId="11" borderId="3" xfId="0" applyFill="1" applyBorder="1"/>
    <xf numFmtId="164" fontId="0" fillId="11" borderId="3" xfId="0" applyNumberFormat="1" applyFill="1" applyBorder="1"/>
    <xf numFmtId="164" fontId="2" fillId="11" borderId="15" xfId="0" applyNumberFormat="1" applyFont="1" applyFill="1" applyBorder="1" applyAlignment="1">
      <alignment horizontal="center" wrapText="1"/>
    </xf>
    <xf numFmtId="0" fontId="2" fillId="11" borderId="14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164" fontId="0" fillId="11" borderId="3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164" fontId="0" fillId="11" borderId="6" xfId="0" applyNumberFormat="1" applyFill="1" applyBorder="1" applyAlignment="1">
      <alignment horizontal="center"/>
    </xf>
    <xf numFmtId="0" fontId="0" fillId="11" borderId="5" xfId="0" applyFill="1" applyBorder="1"/>
    <xf numFmtId="164" fontId="0" fillId="11" borderId="5" xfId="0" applyNumberFormat="1" applyFill="1" applyBorder="1" applyAlignment="1">
      <alignment horizontal="center"/>
    </xf>
    <xf numFmtId="0" fontId="0" fillId="11" borderId="6" xfId="0" applyFill="1" applyBorder="1"/>
    <xf numFmtId="164" fontId="0" fillId="11" borderId="1" xfId="0" applyNumberFormat="1" applyFill="1" applyBorder="1" applyAlignment="1">
      <alignment horizontal="center"/>
    </xf>
    <xf numFmtId="8" fontId="0" fillId="7" borderId="2" xfId="0" applyNumberFormat="1" applyFill="1" applyBorder="1"/>
    <xf numFmtId="164" fontId="0" fillId="7" borderId="4" xfId="0" applyNumberFormat="1" applyFill="1" applyBorder="1"/>
    <xf numFmtId="0" fontId="0" fillId="7" borderId="2" xfId="0" applyFill="1" applyBorder="1" applyAlignment="1">
      <alignment horizontal="right" wrapText="1"/>
    </xf>
    <xf numFmtId="0" fontId="0" fillId="7" borderId="4" xfId="0" applyFill="1" applyBorder="1" applyAlignment="1">
      <alignment wrapText="1"/>
    </xf>
    <xf numFmtId="44" fontId="0" fillId="7" borderId="4" xfId="2" applyFont="1" applyFill="1" applyBorder="1" applyAlignment="1">
      <alignment horizontal="right" wrapText="1"/>
    </xf>
    <xf numFmtId="8" fontId="0" fillId="7" borderId="1" xfId="0" applyNumberFormat="1" applyFill="1" applyBorder="1"/>
    <xf numFmtId="164" fontId="0" fillId="7" borderId="3" xfId="0" applyNumberFormat="1" applyFill="1" applyBorder="1"/>
    <xf numFmtId="8" fontId="0" fillId="7" borderId="3" xfId="0" applyNumberFormat="1" applyFill="1" applyBorder="1"/>
    <xf numFmtId="0" fontId="0" fillId="3" borderId="2" xfId="0" applyFill="1" applyBorder="1"/>
    <xf numFmtId="0" fontId="0" fillId="3" borderId="4" xfId="0" applyFill="1" applyBorder="1"/>
    <xf numFmtId="164" fontId="0" fillId="3" borderId="4" xfId="0" applyNumberFormat="1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3" xfId="0" applyNumberFormat="1" applyFill="1" applyBorder="1"/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164" fontId="2" fillId="3" borderId="14" xfId="0" applyNumberFormat="1" applyFont="1" applyFill="1" applyBorder="1" applyAlignment="1">
      <alignment horizontal="center" wrapText="1"/>
    </xf>
    <xf numFmtId="164" fontId="2" fillId="3" borderId="15" xfId="0" applyNumberFormat="1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3" borderId="5" xfId="0" applyFill="1" applyBorder="1"/>
    <xf numFmtId="164" fontId="0" fillId="3" borderId="5" xfId="0" applyNumberFormat="1" applyFill="1" applyBorder="1" applyAlignment="1">
      <alignment horizontal="center"/>
    </xf>
    <xf numFmtId="0" fontId="0" fillId="3" borderId="6" xfId="0" applyFill="1" applyBorder="1"/>
    <xf numFmtId="164" fontId="0" fillId="3" borderId="1" xfId="0" applyNumberFormat="1" applyFill="1" applyBorder="1" applyAlignment="1">
      <alignment horizontal="center"/>
    </xf>
    <xf numFmtId="0" fontId="2" fillId="12" borderId="14" xfId="0" applyFont="1" applyFill="1" applyBorder="1" applyAlignment="1">
      <alignment horizontal="center" wrapText="1"/>
    </xf>
    <xf numFmtId="0" fontId="2" fillId="12" borderId="15" xfId="0" applyFont="1" applyFill="1" applyBorder="1" applyAlignment="1">
      <alignment horizontal="center" wrapText="1"/>
    </xf>
    <xf numFmtId="164" fontId="2" fillId="12" borderId="14" xfId="0" applyNumberFormat="1" applyFont="1" applyFill="1" applyBorder="1" applyAlignment="1">
      <alignment horizontal="center" wrapText="1"/>
    </xf>
    <xf numFmtId="0" fontId="0" fillId="12" borderId="16" xfId="0" applyFill="1" applyBorder="1" applyAlignment="1">
      <alignment horizontal="center"/>
    </xf>
    <xf numFmtId="164" fontId="0" fillId="12" borderId="16" xfId="0" applyNumberFormat="1" applyFill="1" applyBorder="1" applyAlignment="1">
      <alignment horizontal="center"/>
    </xf>
    <xf numFmtId="164" fontId="2" fillId="12" borderId="15" xfId="0" applyNumberFormat="1" applyFont="1" applyFill="1" applyBorder="1" applyAlignment="1">
      <alignment horizontal="center" wrapText="1"/>
    </xf>
    <xf numFmtId="0" fontId="2" fillId="12" borderId="14" xfId="0" applyFont="1" applyFill="1" applyBorder="1" applyAlignment="1">
      <alignment horizontal="center" vertical="center"/>
    </xf>
    <xf numFmtId="0" fontId="0" fillId="12" borderId="16" xfId="0" applyFill="1" applyBorder="1"/>
    <xf numFmtId="0" fontId="2" fillId="13" borderId="14" xfId="0" applyFont="1" applyFill="1" applyBorder="1" applyAlignment="1">
      <alignment horizontal="center" wrapText="1"/>
    </xf>
    <xf numFmtId="164" fontId="2" fillId="13" borderId="15" xfId="0" applyNumberFormat="1" applyFont="1" applyFill="1" applyBorder="1" applyAlignment="1">
      <alignment horizontal="center" wrapText="1"/>
    </xf>
    <xf numFmtId="0" fontId="2" fillId="13" borderId="14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/>
    </xf>
    <xf numFmtId="164" fontId="0" fillId="13" borderId="4" xfId="0" applyNumberFormat="1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164" fontId="1" fillId="13" borderId="3" xfId="0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164" fontId="0" fillId="13" borderId="6" xfId="0" applyNumberFormat="1" applyFill="1" applyBorder="1" applyAlignment="1">
      <alignment horizontal="center"/>
    </xf>
    <xf numFmtId="0" fontId="0" fillId="13" borderId="5" xfId="0" applyFill="1" applyBorder="1"/>
    <xf numFmtId="164" fontId="0" fillId="13" borderId="5" xfId="0" applyNumberFormat="1" applyFill="1" applyBorder="1" applyAlignment="1">
      <alignment horizontal="center"/>
    </xf>
    <xf numFmtId="0" fontId="0" fillId="13" borderId="6" xfId="0" applyFill="1" applyBorder="1"/>
    <xf numFmtId="164" fontId="0" fillId="13" borderId="1" xfId="0" applyNumberFormat="1" applyFill="1" applyBorder="1" applyAlignment="1">
      <alignment horizontal="center"/>
    </xf>
    <xf numFmtId="0" fontId="0" fillId="13" borderId="3" xfId="0" applyFill="1" applyBorder="1"/>
    <xf numFmtId="0" fontId="2" fillId="13" borderId="15" xfId="0" applyFont="1" applyFill="1" applyBorder="1" applyAlignment="1">
      <alignment horizontal="center" wrapText="1"/>
    </xf>
    <xf numFmtId="164" fontId="2" fillId="13" borderId="14" xfId="0" applyNumberFormat="1" applyFont="1" applyFill="1" applyBorder="1" applyAlignment="1">
      <alignment horizontal="center" wrapText="1"/>
    </xf>
    <xf numFmtId="164" fontId="0" fillId="13" borderId="1" xfId="0" applyNumberFormat="1" applyFill="1" applyBorder="1"/>
    <xf numFmtId="164" fontId="0" fillId="13" borderId="2" xfId="0" applyNumberFormat="1" applyFill="1" applyBorder="1"/>
    <xf numFmtId="0" fontId="0" fillId="13" borderId="2" xfId="0" applyFill="1" applyBorder="1"/>
    <xf numFmtId="0" fontId="0" fillId="13" borderId="4" xfId="0" applyFill="1" applyBorder="1"/>
    <xf numFmtId="164" fontId="0" fillId="13" borderId="4" xfId="0" applyNumberFormat="1" applyFill="1" applyBorder="1"/>
    <xf numFmtId="164" fontId="0" fillId="13" borderId="3" xfId="0" applyNumberFormat="1" applyFill="1" applyBorder="1"/>
    <xf numFmtId="0" fontId="2" fillId="14" borderId="14" xfId="0" applyFont="1" applyFill="1" applyBorder="1" applyAlignment="1">
      <alignment horizontal="center" wrapText="1"/>
    </xf>
    <xf numFmtId="164" fontId="2" fillId="14" borderId="15" xfId="0" applyNumberFormat="1" applyFont="1" applyFill="1" applyBorder="1" applyAlignment="1">
      <alignment horizontal="center" wrapText="1"/>
    </xf>
    <xf numFmtId="0" fontId="2" fillId="14" borderId="14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/>
    </xf>
    <xf numFmtId="164" fontId="4" fillId="14" borderId="1" xfId="1" applyNumberFormat="1" applyFill="1" applyBorder="1" applyAlignment="1">
      <alignment horizontal="left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5" xfId="0" applyFill="1" applyBorder="1"/>
    <xf numFmtId="0" fontId="0" fillId="14" borderId="6" xfId="0" applyFill="1" applyBorder="1"/>
    <xf numFmtId="0" fontId="0" fillId="14" borderId="3" xfId="0" applyFill="1" applyBorder="1"/>
    <xf numFmtId="0" fontId="2" fillId="14" borderId="15" xfId="0" applyFont="1" applyFill="1" applyBorder="1" applyAlignment="1">
      <alignment horizontal="center" wrapText="1"/>
    </xf>
    <xf numFmtId="164" fontId="2" fillId="14" borderId="14" xfId="0" applyNumberFormat="1" applyFont="1" applyFill="1" applyBorder="1" applyAlignment="1">
      <alignment horizontal="center" wrapText="1"/>
    </xf>
    <xf numFmtId="44" fontId="0" fillId="14" borderId="1" xfId="2" applyFont="1" applyFill="1" applyBorder="1"/>
    <xf numFmtId="0" fontId="0" fillId="0" borderId="17" xfId="0" applyBorder="1"/>
    <xf numFmtId="0" fontId="0" fillId="8" borderId="5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164" fontId="0" fillId="2" borderId="2" xfId="0" applyNumberFormat="1" applyFill="1" applyBorder="1"/>
    <xf numFmtId="0" fontId="0" fillId="2" borderId="1" xfId="0" applyFill="1" applyBorder="1"/>
    <xf numFmtId="0" fontId="0" fillId="2" borderId="3" xfId="0" applyFill="1" applyBorder="1"/>
    <xf numFmtId="16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44" fontId="0" fillId="2" borderId="1" xfId="2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2" borderId="5" xfId="0" applyFill="1" applyBorder="1"/>
    <xf numFmtId="164" fontId="0" fillId="2" borderId="1" xfId="0" applyNumberForma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wrapText="1"/>
    </xf>
    <xf numFmtId="164" fontId="0" fillId="2" borderId="3" xfId="0" applyNumberFormat="1" applyFill="1" applyBorder="1"/>
    <xf numFmtId="0" fontId="0" fillId="2" borderId="6" xfId="0" applyFill="1" applyBorder="1"/>
    <xf numFmtId="0" fontId="2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0" fillId="6" borderId="0" xfId="0" applyFill="1"/>
    <xf numFmtId="0" fontId="1" fillId="2" borderId="0" xfId="0" applyFont="1" applyFill="1"/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64" fontId="2" fillId="4" borderId="1" xfId="0" applyNumberFormat="1" applyFont="1" applyFill="1" applyBorder="1" applyAlignment="1">
      <alignment horizontal="center" wrapText="1"/>
    </xf>
    <xf numFmtId="0" fontId="6" fillId="13" borderId="8" xfId="0" applyFont="1" applyFill="1" applyBorder="1" applyAlignment="1">
      <alignment horizontal="center"/>
    </xf>
    <xf numFmtId="0" fontId="6" fillId="13" borderId="9" xfId="0" applyFont="1" applyFill="1" applyBorder="1" applyAlignment="1">
      <alignment horizontal="center"/>
    </xf>
    <xf numFmtId="0" fontId="6" fillId="13" borderId="10" xfId="0" applyFont="1" applyFill="1" applyBorder="1" applyAlignment="1">
      <alignment horizontal="center"/>
    </xf>
    <xf numFmtId="0" fontId="6" fillId="13" borderId="11" xfId="0" applyFont="1" applyFill="1" applyBorder="1" applyAlignment="1">
      <alignment horizontal="center"/>
    </xf>
    <xf numFmtId="0" fontId="6" fillId="13" borderId="12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0" fontId="6" fillId="14" borderId="8" xfId="0" applyFont="1" applyFill="1" applyBorder="1" applyAlignment="1">
      <alignment horizontal="center"/>
    </xf>
    <xf numFmtId="0" fontId="6" fillId="14" borderId="9" xfId="0" applyFont="1" applyFill="1" applyBorder="1" applyAlignment="1">
      <alignment horizontal="center"/>
    </xf>
    <xf numFmtId="0" fontId="6" fillId="14" borderId="10" xfId="0" applyFont="1" applyFill="1" applyBorder="1" applyAlignment="1">
      <alignment horizontal="center"/>
    </xf>
    <xf numFmtId="0" fontId="6" fillId="14" borderId="11" xfId="0" applyFont="1" applyFill="1" applyBorder="1" applyAlignment="1">
      <alignment horizontal="center"/>
    </xf>
    <xf numFmtId="0" fontId="6" fillId="14" borderId="12" xfId="0" applyFont="1" applyFill="1" applyBorder="1" applyAlignment="1">
      <alignment horizontal="center"/>
    </xf>
    <xf numFmtId="0" fontId="6" fillId="14" borderId="13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/>
    </xf>
    <xf numFmtId="0" fontId="6" fillId="11" borderId="13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11" xfId="0" applyFont="1" applyFill="1" applyBorder="1" applyAlignment="1">
      <alignment horizontal="center"/>
    </xf>
    <xf numFmtId="0" fontId="6" fillId="12" borderId="12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164" fontId="0" fillId="4" borderId="2" xfId="0" applyNumberForma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Normal 2" xfId="1" xr:uid="{424AEB6B-EB6C-4A9B-B368-A06F5216091C}"/>
  </cellStyles>
  <dxfs count="0"/>
  <tableStyles count="0" defaultTableStyle="TableStyleMedium2" defaultPivotStyle="PivotStyleLight16"/>
  <colors>
    <mruColors>
      <color rgb="FFFF9900"/>
      <color rgb="FFEBE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I80"/>
  <sheetViews>
    <sheetView tabSelected="1" topLeftCell="E1" zoomScale="90" zoomScaleNormal="90" workbookViewId="0">
      <selection activeCell="X16" sqref="X15:X16"/>
    </sheetView>
  </sheetViews>
  <sheetFormatPr defaultRowHeight="15" x14ac:dyDescent="0.25"/>
  <cols>
    <col min="1" max="1" width="24.85546875" customWidth="1"/>
    <col min="2" max="2" width="28.5703125" customWidth="1"/>
    <col min="3" max="3" width="8.85546875" style="1"/>
    <col min="4" max="4" width="13.5703125" style="1" bestFit="1" customWidth="1"/>
    <col min="5" max="5" width="13.5703125" style="1" customWidth="1"/>
    <col min="6" max="6" width="12.5703125" style="1" customWidth="1"/>
    <col min="7" max="8" width="11.28515625" style="1" customWidth="1"/>
    <col min="9" max="9" width="16.5703125" style="2" customWidth="1"/>
    <col min="10" max="10" width="12.85546875" style="2" customWidth="1"/>
    <col min="11" max="11" width="11" style="2" bestFit="1" customWidth="1"/>
    <col min="15" max="15" width="8.85546875" bestFit="1" customWidth="1"/>
    <col min="16" max="16" width="8.85546875" customWidth="1"/>
    <col min="17" max="17" width="11" bestFit="1" customWidth="1"/>
  </cols>
  <sheetData>
    <row r="1" spans="1:61" ht="15" customHeight="1" x14ac:dyDescent="0.25">
      <c r="A1" s="7" t="s">
        <v>38</v>
      </c>
      <c r="F1" s="306" t="s">
        <v>44</v>
      </c>
      <c r="G1" s="307"/>
      <c r="H1" s="307"/>
      <c r="I1" s="308"/>
      <c r="J1" s="99"/>
      <c r="K1" s="99"/>
      <c r="L1" s="312" t="s">
        <v>45</v>
      </c>
      <c r="M1" s="313"/>
      <c r="N1" s="313"/>
      <c r="O1" s="314"/>
      <c r="P1" s="101"/>
      <c r="Q1" s="101"/>
      <c r="R1" s="318" t="s">
        <v>46</v>
      </c>
      <c r="S1" s="319"/>
      <c r="T1" s="319"/>
      <c r="U1" s="320"/>
      <c r="V1" s="288" t="s">
        <v>59</v>
      </c>
      <c r="W1" s="289"/>
      <c r="X1" s="289"/>
      <c r="Y1" s="290"/>
      <c r="Z1" s="270" t="s">
        <v>67</v>
      </c>
      <c r="AA1" s="271"/>
      <c r="AB1" s="271"/>
      <c r="AC1" s="272"/>
      <c r="AD1" s="276" t="s">
        <v>75</v>
      </c>
      <c r="AE1" s="277"/>
      <c r="AF1" s="277"/>
      <c r="AG1" s="278"/>
      <c r="AH1" s="282" t="s">
        <v>76</v>
      </c>
      <c r="AI1" s="283"/>
      <c r="AJ1" s="283"/>
      <c r="AK1" s="284"/>
      <c r="AL1" s="288" t="s">
        <v>82</v>
      </c>
      <c r="AM1" s="289"/>
      <c r="AN1" s="289"/>
      <c r="AO1" s="290"/>
      <c r="AP1" s="294" t="s">
        <v>93</v>
      </c>
      <c r="AQ1" s="295"/>
      <c r="AR1" s="295"/>
      <c r="AS1" s="296"/>
      <c r="AT1" s="300" t="s">
        <v>95</v>
      </c>
      <c r="AU1" s="301"/>
      <c r="AV1" s="301"/>
      <c r="AW1" s="302"/>
      <c r="AX1" s="258" t="s">
        <v>107</v>
      </c>
      <c r="AY1" s="259"/>
      <c r="AZ1" s="259"/>
      <c r="BA1" s="260"/>
      <c r="BB1" s="264" t="s">
        <v>109</v>
      </c>
      <c r="BC1" s="265"/>
      <c r="BD1" s="265"/>
      <c r="BE1" s="266"/>
      <c r="BF1" s="270" t="s">
        <v>110</v>
      </c>
      <c r="BG1" s="271"/>
      <c r="BH1" s="271"/>
      <c r="BI1" s="272"/>
    </row>
    <row r="2" spans="1:61" ht="15.75" customHeight="1" thickBot="1" x14ac:dyDescent="0.3">
      <c r="A2" s="13"/>
      <c r="C2" s="11"/>
      <c r="D2" s="11"/>
      <c r="E2" s="11"/>
      <c r="F2" s="309"/>
      <c r="G2" s="310"/>
      <c r="H2" s="310"/>
      <c r="I2" s="311"/>
      <c r="J2" s="100"/>
      <c r="K2" s="256"/>
      <c r="L2" s="315"/>
      <c r="M2" s="316"/>
      <c r="N2" s="316"/>
      <c r="O2" s="317"/>
      <c r="P2" s="102"/>
      <c r="Q2" s="102"/>
      <c r="R2" s="321"/>
      <c r="S2" s="322"/>
      <c r="T2" s="322"/>
      <c r="U2" s="323"/>
      <c r="V2" s="291"/>
      <c r="W2" s="292"/>
      <c r="X2" s="292"/>
      <c r="Y2" s="293"/>
      <c r="Z2" s="273"/>
      <c r="AA2" s="274"/>
      <c r="AB2" s="274"/>
      <c r="AC2" s="275"/>
      <c r="AD2" s="279"/>
      <c r="AE2" s="280"/>
      <c r="AF2" s="280"/>
      <c r="AG2" s="281"/>
      <c r="AH2" s="285"/>
      <c r="AI2" s="286"/>
      <c r="AJ2" s="286"/>
      <c r="AK2" s="287"/>
      <c r="AL2" s="291"/>
      <c r="AM2" s="292"/>
      <c r="AN2" s="292"/>
      <c r="AO2" s="293"/>
      <c r="AP2" s="297"/>
      <c r="AQ2" s="298"/>
      <c r="AR2" s="298"/>
      <c r="AS2" s="299"/>
      <c r="AT2" s="303"/>
      <c r="AU2" s="304"/>
      <c r="AV2" s="304"/>
      <c r="AW2" s="305"/>
      <c r="AX2" s="261"/>
      <c r="AY2" s="262"/>
      <c r="AZ2" s="262"/>
      <c r="BA2" s="263"/>
      <c r="BB2" s="267"/>
      <c r="BC2" s="268"/>
      <c r="BD2" s="268"/>
      <c r="BE2" s="269"/>
      <c r="BF2" s="273"/>
      <c r="BG2" s="274"/>
      <c r="BH2" s="274"/>
      <c r="BI2" s="275"/>
    </row>
    <row r="3" spans="1:61" ht="45" x14ac:dyDescent="0.25">
      <c r="A3" s="8" t="s">
        <v>32</v>
      </c>
      <c r="B3" s="8" t="s">
        <v>7</v>
      </c>
      <c r="C3" s="8" t="s">
        <v>1</v>
      </c>
      <c r="D3" s="8" t="s">
        <v>21</v>
      </c>
      <c r="E3" s="8" t="s">
        <v>30</v>
      </c>
      <c r="F3" s="24" t="s">
        <v>2</v>
      </c>
      <c r="G3" s="24" t="s">
        <v>3</v>
      </c>
      <c r="H3" s="25" t="s">
        <v>34</v>
      </c>
      <c r="I3" s="26" t="s">
        <v>11</v>
      </c>
      <c r="J3" s="243" t="s">
        <v>119</v>
      </c>
      <c r="K3" s="257" t="s">
        <v>116</v>
      </c>
      <c r="L3" s="33" t="s">
        <v>2</v>
      </c>
      <c r="M3" s="33" t="s">
        <v>3</v>
      </c>
      <c r="N3" s="34" t="s">
        <v>34</v>
      </c>
      <c r="O3" s="35" t="s">
        <v>11</v>
      </c>
      <c r="P3" s="35" t="s">
        <v>119</v>
      </c>
      <c r="Q3" s="35" t="s">
        <v>117</v>
      </c>
      <c r="R3" s="47" t="s">
        <v>2</v>
      </c>
      <c r="S3" s="47" t="s">
        <v>3</v>
      </c>
      <c r="T3" s="48" t="s">
        <v>34</v>
      </c>
      <c r="U3" s="49" t="s">
        <v>11</v>
      </c>
      <c r="V3" s="54" t="s">
        <v>2</v>
      </c>
      <c r="W3" s="54" t="s">
        <v>3</v>
      </c>
      <c r="X3" s="55" t="s">
        <v>34</v>
      </c>
      <c r="Y3" s="56" t="s">
        <v>11</v>
      </c>
      <c r="Z3" s="63" t="s">
        <v>2</v>
      </c>
      <c r="AA3" s="63" t="s">
        <v>3</v>
      </c>
      <c r="AB3" s="64" t="s">
        <v>34</v>
      </c>
      <c r="AC3" s="65" t="s">
        <v>11</v>
      </c>
      <c r="AD3" s="126" t="s">
        <v>2</v>
      </c>
      <c r="AE3" s="126" t="s">
        <v>3</v>
      </c>
      <c r="AF3" s="127" t="s">
        <v>34</v>
      </c>
      <c r="AG3" s="128" t="s">
        <v>11</v>
      </c>
      <c r="AH3" s="137" t="s">
        <v>2</v>
      </c>
      <c r="AI3" s="137" t="s">
        <v>3</v>
      </c>
      <c r="AJ3" s="138" t="s">
        <v>34</v>
      </c>
      <c r="AK3" s="139" t="s">
        <v>11</v>
      </c>
      <c r="AL3" s="54" t="s">
        <v>2</v>
      </c>
      <c r="AM3" s="54" t="s">
        <v>3</v>
      </c>
      <c r="AN3" s="55" t="s">
        <v>34</v>
      </c>
      <c r="AO3" s="56" t="s">
        <v>11</v>
      </c>
      <c r="AP3" s="170" t="s">
        <v>2</v>
      </c>
      <c r="AQ3" s="170" t="s">
        <v>3</v>
      </c>
      <c r="AR3" s="171" t="s">
        <v>34</v>
      </c>
      <c r="AS3" s="172" t="s">
        <v>11</v>
      </c>
      <c r="AT3" s="183" t="s">
        <v>2</v>
      </c>
      <c r="AU3" s="183" t="s">
        <v>3</v>
      </c>
      <c r="AV3" s="184" t="s">
        <v>34</v>
      </c>
      <c r="AW3" s="185" t="s">
        <v>11</v>
      </c>
      <c r="AX3" s="191" t="s">
        <v>2</v>
      </c>
      <c r="AY3" s="191" t="s">
        <v>3</v>
      </c>
      <c r="AZ3" s="206" t="s">
        <v>34</v>
      </c>
      <c r="BA3" s="207" t="s">
        <v>11</v>
      </c>
      <c r="BB3" s="214" t="s">
        <v>2</v>
      </c>
      <c r="BC3" s="214" t="s">
        <v>3</v>
      </c>
      <c r="BD3" s="225" t="s">
        <v>34</v>
      </c>
      <c r="BE3" s="226" t="s">
        <v>11</v>
      </c>
      <c r="BF3" s="63" t="s">
        <v>2</v>
      </c>
      <c r="BG3" s="63" t="s">
        <v>3</v>
      </c>
      <c r="BH3" s="64" t="s">
        <v>34</v>
      </c>
      <c r="BI3" s="65" t="s">
        <v>11</v>
      </c>
    </row>
    <row r="4" spans="1:61" ht="40.5" customHeight="1" x14ac:dyDescent="0.25">
      <c r="A4" s="4">
        <v>600008</v>
      </c>
      <c r="B4" s="9" t="s">
        <v>15</v>
      </c>
      <c r="C4" s="10" t="s">
        <v>0</v>
      </c>
      <c r="D4" s="10" t="s">
        <v>22</v>
      </c>
      <c r="E4" s="10" t="s">
        <v>31</v>
      </c>
      <c r="F4" s="27">
        <v>0.1222666</v>
      </c>
      <c r="G4" s="27" t="s">
        <v>39</v>
      </c>
      <c r="H4" s="28">
        <v>18.489999999999998</v>
      </c>
      <c r="I4" s="336">
        <v>18.34</v>
      </c>
      <c r="J4" s="251">
        <v>139</v>
      </c>
      <c r="K4" s="336">
        <v>2549.2600000000002</v>
      </c>
      <c r="L4" s="230">
        <v>0.1186</v>
      </c>
      <c r="M4" s="230">
        <v>150</v>
      </c>
      <c r="N4" s="231">
        <v>17.75</v>
      </c>
      <c r="O4" s="232">
        <v>17.79</v>
      </c>
      <c r="P4" s="338">
        <v>139</v>
      </c>
      <c r="Q4" s="232">
        <v>2472.81</v>
      </c>
      <c r="R4" s="50">
        <v>2.16</v>
      </c>
      <c r="S4" s="51" t="s">
        <v>53</v>
      </c>
      <c r="T4" s="51">
        <v>14</v>
      </c>
      <c r="U4" s="52">
        <v>21.6</v>
      </c>
      <c r="V4" s="57">
        <v>0.12</v>
      </c>
      <c r="W4" s="57">
        <v>150</v>
      </c>
      <c r="X4" s="58" t="s">
        <v>60</v>
      </c>
      <c r="Y4" s="59">
        <v>17.95</v>
      </c>
      <c r="Z4" s="66">
        <v>0.19</v>
      </c>
      <c r="AA4" s="67">
        <v>150</v>
      </c>
      <c r="AB4" s="68">
        <v>17.899999999999999</v>
      </c>
      <c r="AC4" s="73">
        <v>28.68</v>
      </c>
      <c r="AD4" s="131">
        <v>0.22</v>
      </c>
      <c r="AE4" s="105">
        <v>100</v>
      </c>
      <c r="AF4" s="110"/>
      <c r="AG4" s="132">
        <v>22.19</v>
      </c>
      <c r="AH4" s="140">
        <v>0.16</v>
      </c>
      <c r="AI4" s="140">
        <v>150</v>
      </c>
      <c r="AJ4" s="141">
        <v>17.88</v>
      </c>
      <c r="AK4" s="142">
        <v>24</v>
      </c>
      <c r="AL4" s="156">
        <v>0.16839999999999999</v>
      </c>
      <c r="AM4" s="57">
        <v>150</v>
      </c>
      <c r="AN4" s="58" t="s">
        <v>83</v>
      </c>
      <c r="AO4" s="157">
        <v>25.27</v>
      </c>
      <c r="AP4" s="164">
        <v>0.17499999999999999</v>
      </c>
      <c r="AQ4" s="164">
        <v>150</v>
      </c>
      <c r="AR4" s="165">
        <v>17.899999999999999</v>
      </c>
      <c r="AS4" s="166">
        <v>26.33</v>
      </c>
      <c r="AT4" s="186">
        <v>0.15129999999999999</v>
      </c>
      <c r="AU4" s="186" t="s">
        <v>96</v>
      </c>
      <c r="AV4" s="186"/>
      <c r="AW4" s="187">
        <v>22.69</v>
      </c>
      <c r="AX4" s="209">
        <f>BA4/150</f>
        <v>0.16866666666666666</v>
      </c>
      <c r="AY4" s="210">
        <v>150</v>
      </c>
      <c r="AZ4" s="211">
        <v>17.88</v>
      </c>
      <c r="BA4" s="212">
        <v>25.3</v>
      </c>
      <c r="BB4" s="227">
        <v>0.1658</v>
      </c>
      <c r="BC4" s="220">
        <v>150</v>
      </c>
      <c r="BD4" s="219">
        <v>16.09</v>
      </c>
      <c r="BE4" s="227">
        <v>27.25</v>
      </c>
      <c r="BF4" s="67">
        <v>0.74</v>
      </c>
      <c r="BG4" s="67">
        <v>100</v>
      </c>
      <c r="BH4" s="68"/>
      <c r="BI4" s="73">
        <v>73.989999999999995</v>
      </c>
    </row>
    <row r="5" spans="1:61" ht="19.899999999999999" customHeight="1" x14ac:dyDescent="0.25">
      <c r="A5" s="4">
        <v>600007</v>
      </c>
      <c r="B5" s="9" t="s">
        <v>35</v>
      </c>
      <c r="C5" s="10" t="s">
        <v>8</v>
      </c>
      <c r="D5" s="10"/>
      <c r="E5" s="10" t="s">
        <v>31</v>
      </c>
      <c r="F5" s="27">
        <v>7.3359999999999995E-2</v>
      </c>
      <c r="G5" s="27" t="s">
        <v>40</v>
      </c>
      <c r="H5" s="28">
        <v>18.13</v>
      </c>
      <c r="I5" s="29">
        <v>18.34</v>
      </c>
      <c r="J5" s="252">
        <v>61</v>
      </c>
      <c r="K5" s="29">
        <v>1118.74</v>
      </c>
      <c r="L5" s="230">
        <v>6.4799999999999996E-2</v>
      </c>
      <c r="M5" s="230">
        <v>250</v>
      </c>
      <c r="N5" s="231">
        <v>17.600000000000001</v>
      </c>
      <c r="O5" s="232">
        <v>16.2</v>
      </c>
      <c r="P5" s="337">
        <v>61</v>
      </c>
      <c r="Q5" s="232">
        <v>988.2</v>
      </c>
      <c r="R5" s="50">
        <v>2.14</v>
      </c>
      <c r="S5" s="53" t="s">
        <v>54</v>
      </c>
      <c r="T5" s="51">
        <v>15</v>
      </c>
      <c r="U5" s="52">
        <v>21.38</v>
      </c>
      <c r="V5" s="230">
        <v>6.4000000000000001E-2</v>
      </c>
      <c r="W5" s="230">
        <v>250</v>
      </c>
      <c r="X5" s="231" t="s">
        <v>61</v>
      </c>
      <c r="Y5" s="232">
        <v>16.09</v>
      </c>
      <c r="Z5" s="66">
        <v>0.11</v>
      </c>
      <c r="AA5" s="67">
        <v>250</v>
      </c>
      <c r="AB5" s="68">
        <v>17.600000000000001</v>
      </c>
      <c r="AC5" s="73">
        <v>28.3</v>
      </c>
      <c r="AD5" s="131">
        <v>0.1</v>
      </c>
      <c r="AE5" s="105">
        <v>250</v>
      </c>
      <c r="AF5" s="110"/>
      <c r="AG5" s="132">
        <v>24.88</v>
      </c>
      <c r="AH5" s="140">
        <v>0.98</v>
      </c>
      <c r="AI5" s="140">
        <v>250</v>
      </c>
      <c r="AJ5" s="141">
        <v>17.64</v>
      </c>
      <c r="AK5" s="142">
        <v>24.5</v>
      </c>
      <c r="AL5" s="158" t="s">
        <v>84</v>
      </c>
      <c r="AM5" s="158" t="s">
        <v>85</v>
      </c>
      <c r="AN5" s="159" t="s">
        <v>86</v>
      </c>
      <c r="AO5" s="160" t="s">
        <v>87</v>
      </c>
      <c r="AP5" s="164">
        <v>0.104</v>
      </c>
      <c r="AQ5" s="164">
        <v>250</v>
      </c>
      <c r="AR5" s="165">
        <v>17.600000000000001</v>
      </c>
      <c r="AS5" s="166">
        <v>25.97</v>
      </c>
      <c r="AT5" s="186">
        <v>8.9700000000000002E-2</v>
      </c>
      <c r="AU5" s="186" t="s">
        <v>97</v>
      </c>
      <c r="AV5" s="186"/>
      <c r="AW5" s="187">
        <v>22.42</v>
      </c>
      <c r="AX5" s="209">
        <f t="shared" ref="AX5:AX10" si="0">BA5/AY5</f>
        <v>9.98E-2</v>
      </c>
      <c r="AY5" s="210">
        <v>250</v>
      </c>
      <c r="AZ5" s="211">
        <v>17.64</v>
      </c>
      <c r="BA5" s="212">
        <v>24.95</v>
      </c>
      <c r="BB5" s="227">
        <v>9.8000000000000004E-2</v>
      </c>
      <c r="BC5" s="220">
        <v>250</v>
      </c>
      <c r="BD5" s="219">
        <v>15.87</v>
      </c>
      <c r="BE5" s="227">
        <v>32</v>
      </c>
      <c r="BF5" s="67">
        <v>0.27</v>
      </c>
      <c r="BG5" s="67">
        <v>250</v>
      </c>
      <c r="BH5" s="68"/>
      <c r="BI5" s="73">
        <v>66.989999999999995</v>
      </c>
    </row>
    <row r="6" spans="1:61" ht="19.899999999999999" customHeight="1" x14ac:dyDescent="0.25">
      <c r="A6" s="4">
        <v>600006</v>
      </c>
      <c r="B6" s="9" t="s">
        <v>16</v>
      </c>
      <c r="C6" s="8" t="s">
        <v>8</v>
      </c>
      <c r="D6" s="8" t="s">
        <v>23</v>
      </c>
      <c r="E6" s="8" t="s">
        <v>31</v>
      </c>
      <c r="F6" s="30">
        <v>6.5920000000000006E-2</v>
      </c>
      <c r="G6" s="30" t="s">
        <v>40</v>
      </c>
      <c r="H6" s="31">
        <v>12.85</v>
      </c>
      <c r="I6" s="32">
        <v>16.48</v>
      </c>
      <c r="J6" s="253">
        <v>98</v>
      </c>
      <c r="K6" s="32">
        <v>1615.04</v>
      </c>
      <c r="L6" s="233">
        <v>6.4799999999999996E-2</v>
      </c>
      <c r="M6" s="233">
        <v>250</v>
      </c>
      <c r="N6" s="234">
        <v>17.600000000000001</v>
      </c>
      <c r="O6" s="235">
        <v>16.2</v>
      </c>
      <c r="P6" s="339">
        <v>98</v>
      </c>
      <c r="Q6" s="235">
        <v>1587.6</v>
      </c>
      <c r="R6" s="50">
        <v>0.08</v>
      </c>
      <c r="S6" s="51" t="s">
        <v>55</v>
      </c>
      <c r="T6" s="51">
        <v>15</v>
      </c>
      <c r="U6" s="52">
        <v>20.02</v>
      </c>
      <c r="V6" s="233">
        <v>6.4000000000000001E-2</v>
      </c>
      <c r="W6" s="233">
        <v>250</v>
      </c>
      <c r="X6" s="234" t="s">
        <v>62</v>
      </c>
      <c r="Y6" s="235">
        <v>16.11</v>
      </c>
      <c r="Z6" s="69">
        <v>0.11</v>
      </c>
      <c r="AA6" s="70">
        <v>250</v>
      </c>
      <c r="AB6" s="71">
        <v>17.600000000000001</v>
      </c>
      <c r="AC6" s="74">
        <v>28.3</v>
      </c>
      <c r="AD6" s="133">
        <v>0.17</v>
      </c>
      <c r="AE6" s="106">
        <v>150</v>
      </c>
      <c r="AF6" s="107"/>
      <c r="AG6" s="134">
        <v>25.88</v>
      </c>
      <c r="AH6" s="143">
        <v>9.8000000000000004E-2</v>
      </c>
      <c r="AI6" s="143">
        <v>250</v>
      </c>
      <c r="AJ6" s="144">
        <v>17.64</v>
      </c>
      <c r="AK6" s="145">
        <v>24.5</v>
      </c>
      <c r="AL6" s="161">
        <v>0.1389</v>
      </c>
      <c r="AM6" s="60">
        <v>250</v>
      </c>
      <c r="AN6" s="61" t="s">
        <v>88</v>
      </c>
      <c r="AO6" s="162">
        <v>34.74</v>
      </c>
      <c r="AP6" s="167">
        <v>0.104</v>
      </c>
      <c r="AQ6" s="167">
        <v>250</v>
      </c>
      <c r="AR6" s="168">
        <v>17.600000000000001</v>
      </c>
      <c r="AS6" s="169">
        <v>25.97</v>
      </c>
      <c r="AT6" s="186">
        <v>7.6999999999999999E-2</v>
      </c>
      <c r="AU6" s="186" t="s">
        <v>97</v>
      </c>
      <c r="AV6" s="186"/>
      <c r="AW6" s="187">
        <v>19.25</v>
      </c>
      <c r="AX6" s="208">
        <f t="shared" si="0"/>
        <v>9.98E-2</v>
      </c>
      <c r="AY6" s="196">
        <v>250</v>
      </c>
      <c r="AZ6" s="205">
        <v>17.64</v>
      </c>
      <c r="BA6" s="213">
        <v>24.95</v>
      </c>
      <c r="BB6" s="227">
        <v>9.8000000000000004E-2</v>
      </c>
      <c r="BC6" s="220">
        <v>250</v>
      </c>
      <c r="BD6" s="219">
        <v>15.87</v>
      </c>
      <c r="BE6" s="227">
        <v>29.78</v>
      </c>
      <c r="BF6" s="70">
        <v>0.74</v>
      </c>
      <c r="BG6" s="70">
        <v>100</v>
      </c>
      <c r="BH6" s="71"/>
      <c r="BI6" s="74">
        <v>73.989999999999995</v>
      </c>
    </row>
    <row r="7" spans="1:61" ht="19.899999999999999" customHeight="1" x14ac:dyDescent="0.25">
      <c r="A7" s="4">
        <v>600005</v>
      </c>
      <c r="B7" s="9" t="s">
        <v>17</v>
      </c>
      <c r="C7" s="8" t="s">
        <v>4</v>
      </c>
      <c r="D7" s="8" t="s">
        <v>24</v>
      </c>
      <c r="E7" s="8" t="s">
        <v>31</v>
      </c>
      <c r="F7" s="30">
        <v>9.6199999999999994E-2</v>
      </c>
      <c r="G7" s="30" t="s">
        <v>41</v>
      </c>
      <c r="H7" s="31">
        <v>19.87</v>
      </c>
      <c r="I7" s="32">
        <v>19.239999999999998</v>
      </c>
      <c r="J7" s="253">
        <v>234</v>
      </c>
      <c r="K7" s="32">
        <v>4502.16</v>
      </c>
      <c r="L7" s="233">
        <v>9.0499999999999997E-2</v>
      </c>
      <c r="M7" s="233">
        <v>200</v>
      </c>
      <c r="N7" s="234">
        <v>19</v>
      </c>
      <c r="O7" s="235">
        <v>18.100000000000001</v>
      </c>
      <c r="P7" s="339">
        <v>234</v>
      </c>
      <c r="Q7" s="235">
        <v>4235.3999999999996</v>
      </c>
      <c r="R7" s="50">
        <v>2.33</v>
      </c>
      <c r="S7" s="51" t="s">
        <v>56</v>
      </c>
      <c r="T7" s="51">
        <v>19.2</v>
      </c>
      <c r="U7" s="52">
        <v>23.3</v>
      </c>
      <c r="V7" s="60">
        <v>9.8000000000000004E-2</v>
      </c>
      <c r="W7" s="60">
        <v>200</v>
      </c>
      <c r="X7" s="61" t="s">
        <v>63</v>
      </c>
      <c r="Y7" s="62">
        <v>19.510000000000002</v>
      </c>
      <c r="Z7" s="69">
        <v>0.15</v>
      </c>
      <c r="AA7" s="70">
        <v>200</v>
      </c>
      <c r="AB7" s="71">
        <v>19.3</v>
      </c>
      <c r="AC7" s="74">
        <v>30.92</v>
      </c>
      <c r="AD7" s="133">
        <v>0.2</v>
      </c>
      <c r="AE7" s="106">
        <v>150</v>
      </c>
      <c r="AF7" s="107"/>
      <c r="AG7" s="134">
        <v>29.98</v>
      </c>
      <c r="AH7" s="143">
        <v>0.13</v>
      </c>
      <c r="AI7" s="143">
        <v>200</v>
      </c>
      <c r="AJ7" s="144">
        <v>19.28</v>
      </c>
      <c r="AK7" s="145">
        <v>26</v>
      </c>
      <c r="AL7" s="161">
        <v>0.15</v>
      </c>
      <c r="AM7" s="60">
        <v>200</v>
      </c>
      <c r="AN7" s="61" t="s">
        <v>89</v>
      </c>
      <c r="AO7" s="162">
        <v>25.61</v>
      </c>
      <c r="AP7" s="167">
        <v>0.14199999999999999</v>
      </c>
      <c r="AQ7" s="167">
        <v>200</v>
      </c>
      <c r="AR7" s="168">
        <v>19.3</v>
      </c>
      <c r="AS7" s="169">
        <v>28.38</v>
      </c>
      <c r="AT7" s="186" t="s">
        <v>98</v>
      </c>
      <c r="AU7" s="186"/>
      <c r="AV7" s="186"/>
      <c r="AW7" s="187"/>
      <c r="AX7" s="208">
        <f t="shared" si="0"/>
        <v>0.13635</v>
      </c>
      <c r="AY7" s="196">
        <v>200</v>
      </c>
      <c r="AZ7" s="205">
        <v>19.28</v>
      </c>
      <c r="BA7" s="213">
        <v>27.27</v>
      </c>
      <c r="BB7" s="227">
        <v>0.13420000000000001</v>
      </c>
      <c r="BC7" s="220">
        <v>200</v>
      </c>
      <c r="BD7" s="219">
        <v>17.350000000000001</v>
      </c>
      <c r="BE7" s="227">
        <v>26.36</v>
      </c>
      <c r="BF7" s="70">
        <v>0.44</v>
      </c>
      <c r="BG7" s="70">
        <v>100</v>
      </c>
      <c r="BH7" s="71"/>
      <c r="BI7" s="74">
        <v>43.99</v>
      </c>
    </row>
    <row r="8" spans="1:61" ht="19.899999999999999" customHeight="1" x14ac:dyDescent="0.25">
      <c r="A8" s="4">
        <v>600003</v>
      </c>
      <c r="B8" s="9" t="s">
        <v>10</v>
      </c>
      <c r="C8" s="8" t="s">
        <v>5</v>
      </c>
      <c r="D8" s="8" t="s">
        <v>25</v>
      </c>
      <c r="E8" s="8" t="s">
        <v>31</v>
      </c>
      <c r="F8" s="233">
        <v>3.4959999999999998E-2</v>
      </c>
      <c r="G8" s="233" t="s">
        <v>40</v>
      </c>
      <c r="H8" s="234">
        <v>9.7200000000000006</v>
      </c>
      <c r="I8" s="235">
        <v>8.74</v>
      </c>
      <c r="J8" s="339">
        <v>294</v>
      </c>
      <c r="K8" s="235">
        <v>2569.56</v>
      </c>
      <c r="L8" s="36">
        <v>3.7920000000000002E-2</v>
      </c>
      <c r="M8" s="36">
        <v>250</v>
      </c>
      <c r="N8" s="37">
        <v>9.25</v>
      </c>
      <c r="O8" s="38">
        <v>9.48</v>
      </c>
      <c r="P8" s="254">
        <v>294</v>
      </c>
      <c r="Q8" s="38">
        <v>2787.12</v>
      </c>
      <c r="R8" s="50">
        <v>1.1200000000000001</v>
      </c>
      <c r="S8" s="51" t="s">
        <v>54</v>
      </c>
      <c r="T8" s="51">
        <v>8.5</v>
      </c>
      <c r="U8" s="52">
        <v>11.24</v>
      </c>
      <c r="V8" s="60">
        <v>3.8199999999999998E-2</v>
      </c>
      <c r="W8" s="60">
        <v>250</v>
      </c>
      <c r="X8" s="61" t="s">
        <v>64</v>
      </c>
      <c r="Y8" s="62">
        <v>9.5500000000000007</v>
      </c>
      <c r="Z8" s="69">
        <v>0.06</v>
      </c>
      <c r="AA8" s="70">
        <v>500</v>
      </c>
      <c r="AB8" s="71">
        <v>18.5</v>
      </c>
      <c r="AC8" s="74">
        <v>29.68</v>
      </c>
      <c r="AD8" s="133">
        <v>0.06</v>
      </c>
      <c r="AE8" s="106">
        <v>25</v>
      </c>
      <c r="AF8" s="107"/>
      <c r="AG8" s="134">
        <v>14.84</v>
      </c>
      <c r="AH8" s="143">
        <v>2.5999999999999999E-2</v>
      </c>
      <c r="AI8" s="143">
        <v>500</v>
      </c>
      <c r="AJ8" s="144">
        <v>18.5</v>
      </c>
      <c r="AK8" s="145">
        <v>26</v>
      </c>
      <c r="AL8" s="161">
        <v>8.6300000000000002E-2</v>
      </c>
      <c r="AM8" s="60">
        <v>250</v>
      </c>
      <c r="AN8" s="61" t="s">
        <v>90</v>
      </c>
      <c r="AO8" s="162">
        <v>21.58</v>
      </c>
      <c r="AP8" s="167">
        <v>5.5E-2</v>
      </c>
      <c r="AQ8" s="167">
        <v>500</v>
      </c>
      <c r="AR8" s="168">
        <v>18.5</v>
      </c>
      <c r="AS8" s="169">
        <v>27.25</v>
      </c>
      <c r="AT8" s="186">
        <v>5.7200000000000001E-2</v>
      </c>
      <c r="AU8" s="186" t="s">
        <v>97</v>
      </c>
      <c r="AV8" s="186"/>
      <c r="AW8" s="187">
        <v>14.3</v>
      </c>
      <c r="AX8" s="208">
        <f t="shared" si="0"/>
        <v>5.2340000000000005E-2</v>
      </c>
      <c r="AY8" s="196">
        <v>500</v>
      </c>
      <c r="AZ8" s="205">
        <v>18.5</v>
      </c>
      <c r="BA8" s="213">
        <v>26.17</v>
      </c>
      <c r="BB8" s="227">
        <v>5.2699999999999997E-2</v>
      </c>
      <c r="BC8" s="220">
        <v>500</v>
      </c>
      <c r="BD8" s="219">
        <v>17.04</v>
      </c>
      <c r="BE8" s="227">
        <v>26.36</v>
      </c>
      <c r="BF8" s="70">
        <v>0.33</v>
      </c>
      <c r="BG8" s="70">
        <v>100</v>
      </c>
      <c r="BH8" s="71"/>
      <c r="BI8" s="74">
        <v>32.99</v>
      </c>
    </row>
    <row r="9" spans="1:61" ht="19.899999999999999" customHeight="1" x14ac:dyDescent="0.25">
      <c r="A9" s="4">
        <v>600002</v>
      </c>
      <c r="B9" s="9" t="s">
        <v>9</v>
      </c>
      <c r="C9" s="8" t="s">
        <v>6</v>
      </c>
      <c r="D9" s="8" t="s">
        <v>26</v>
      </c>
      <c r="E9" s="8" t="s">
        <v>31</v>
      </c>
      <c r="F9" s="30">
        <v>1.264E-2</v>
      </c>
      <c r="G9" s="30" t="s">
        <v>42</v>
      </c>
      <c r="H9" s="31">
        <v>12.26</v>
      </c>
      <c r="I9" s="32">
        <v>12.64</v>
      </c>
      <c r="J9" s="253">
        <v>29</v>
      </c>
      <c r="K9" s="32">
        <v>366.56</v>
      </c>
      <c r="L9" s="233">
        <v>2.4799999999999999E-2</v>
      </c>
      <c r="M9" s="233">
        <v>1000</v>
      </c>
      <c r="N9" s="234">
        <v>11.9</v>
      </c>
      <c r="O9" s="235">
        <v>12.4</v>
      </c>
      <c r="P9" s="339">
        <v>29</v>
      </c>
      <c r="Q9" s="235">
        <v>359.6</v>
      </c>
      <c r="R9" s="50">
        <v>0.01</v>
      </c>
      <c r="S9" s="51" t="s">
        <v>57</v>
      </c>
      <c r="T9" s="51">
        <v>10.5</v>
      </c>
      <c r="U9" s="52">
        <v>14.41</v>
      </c>
      <c r="V9" s="60">
        <v>1.2699999999999999E-2</v>
      </c>
      <c r="W9" s="60">
        <v>1000</v>
      </c>
      <c r="X9" s="61" t="s">
        <v>65</v>
      </c>
      <c r="Y9" s="62">
        <v>12.68</v>
      </c>
      <c r="Z9" s="69">
        <v>0.02</v>
      </c>
      <c r="AA9" s="70">
        <v>1000</v>
      </c>
      <c r="AB9" s="71">
        <v>12.1</v>
      </c>
      <c r="AC9" s="74">
        <v>20.55</v>
      </c>
      <c r="AD9" s="133">
        <v>0.03</v>
      </c>
      <c r="AE9" s="106">
        <v>500</v>
      </c>
      <c r="AF9" s="107"/>
      <c r="AG9" s="134">
        <v>12.87</v>
      </c>
      <c r="AH9" s="143">
        <v>1.4999999999999999E-2</v>
      </c>
      <c r="AI9" s="143">
        <v>1000</v>
      </c>
      <c r="AJ9" s="144">
        <v>12.09</v>
      </c>
      <c r="AK9" s="145">
        <v>15.25</v>
      </c>
      <c r="AL9" s="161">
        <v>0.03</v>
      </c>
      <c r="AM9" s="60">
        <v>1000</v>
      </c>
      <c r="AN9" s="61" t="s">
        <v>91</v>
      </c>
      <c r="AO9" s="162">
        <v>29.94</v>
      </c>
      <c r="AP9" s="167">
        <v>1.9E-2</v>
      </c>
      <c r="AQ9" s="167">
        <v>1000</v>
      </c>
      <c r="AR9" s="168">
        <v>12.1</v>
      </c>
      <c r="AS9" s="169">
        <v>18.850000000000001</v>
      </c>
      <c r="AT9" s="186">
        <v>1.499E-2</v>
      </c>
      <c r="AU9" s="186" t="s">
        <v>99</v>
      </c>
      <c r="AV9" s="186"/>
      <c r="AW9" s="187">
        <v>14.99</v>
      </c>
      <c r="AX9" s="196">
        <f t="shared" si="0"/>
        <v>1.8149999999999999E-2</v>
      </c>
      <c r="AY9" s="196">
        <v>1000</v>
      </c>
      <c r="AZ9" s="205">
        <v>12.09</v>
      </c>
      <c r="BA9" s="213">
        <v>18.149999999999999</v>
      </c>
      <c r="BB9" s="227">
        <v>2.7799999999999998E-2</v>
      </c>
      <c r="BC9" s="220">
        <v>1000</v>
      </c>
      <c r="BD9" s="219">
        <v>10.88</v>
      </c>
      <c r="BE9" s="227">
        <v>30</v>
      </c>
      <c r="BF9" s="70">
        <v>0.3</v>
      </c>
      <c r="BG9" s="70">
        <v>100</v>
      </c>
      <c r="BH9" s="71"/>
      <c r="BI9" s="74">
        <v>29.99</v>
      </c>
    </row>
    <row r="10" spans="1:61" ht="39" customHeight="1" x14ac:dyDescent="0.25">
      <c r="A10" s="5" t="s">
        <v>13</v>
      </c>
      <c r="B10" s="12" t="s">
        <v>14</v>
      </c>
      <c r="C10" s="8" t="s">
        <v>12</v>
      </c>
      <c r="D10" s="14" t="s">
        <v>27</v>
      </c>
      <c r="E10" s="14" t="s">
        <v>31</v>
      </c>
      <c r="F10" s="234">
        <v>0.1148</v>
      </c>
      <c r="G10" s="234" t="s">
        <v>43</v>
      </c>
      <c r="H10" s="234">
        <v>11.02</v>
      </c>
      <c r="I10" s="235">
        <v>11.48</v>
      </c>
      <c r="J10" s="340">
        <v>100</v>
      </c>
      <c r="K10" s="244">
        <v>1148</v>
      </c>
      <c r="L10" s="37">
        <v>0.10879999999999999</v>
      </c>
      <c r="M10" s="37">
        <v>100</v>
      </c>
      <c r="N10" s="37">
        <v>11</v>
      </c>
      <c r="O10" s="38">
        <v>10.88</v>
      </c>
      <c r="P10" s="255">
        <v>100</v>
      </c>
      <c r="Q10" s="38">
        <v>1088</v>
      </c>
      <c r="R10" s="50">
        <v>0.15</v>
      </c>
      <c r="S10" s="51" t="s">
        <v>58</v>
      </c>
      <c r="T10" s="51">
        <v>21.7</v>
      </c>
      <c r="U10" s="52">
        <v>29.63</v>
      </c>
      <c r="V10" s="61">
        <v>0.11700000000000001</v>
      </c>
      <c r="W10" s="61">
        <v>100</v>
      </c>
      <c r="X10" s="61" t="s">
        <v>66</v>
      </c>
      <c r="Y10" s="62">
        <v>11.68</v>
      </c>
      <c r="Z10" s="72">
        <v>0.18</v>
      </c>
      <c r="AA10" s="71">
        <v>100</v>
      </c>
      <c r="AB10" s="71">
        <v>11</v>
      </c>
      <c r="AC10" s="74">
        <v>17.68</v>
      </c>
      <c r="AD10" s="134">
        <v>0.26</v>
      </c>
      <c r="AE10" s="107">
        <v>100</v>
      </c>
      <c r="AF10" s="107"/>
      <c r="AG10" s="134">
        <v>25.91</v>
      </c>
      <c r="AH10" s="144">
        <v>0.17499999999999999</v>
      </c>
      <c r="AI10" s="144">
        <v>100</v>
      </c>
      <c r="AJ10" s="144">
        <v>13.22</v>
      </c>
      <c r="AK10" s="145">
        <v>17.5</v>
      </c>
      <c r="AL10" s="163">
        <v>0.02</v>
      </c>
      <c r="AM10" s="61">
        <v>1000</v>
      </c>
      <c r="AN10" s="61" t="s">
        <v>92</v>
      </c>
      <c r="AO10" s="162">
        <v>19.7</v>
      </c>
      <c r="AP10" s="168">
        <v>0.16200000000000001</v>
      </c>
      <c r="AQ10" s="168">
        <v>100</v>
      </c>
      <c r="AR10" s="168">
        <v>11</v>
      </c>
      <c r="AS10" s="169">
        <v>16.23</v>
      </c>
      <c r="AT10" s="186">
        <v>0.1492</v>
      </c>
      <c r="AU10" s="186" t="s">
        <v>100</v>
      </c>
      <c r="AV10" s="186"/>
      <c r="AW10" s="187">
        <v>29.84</v>
      </c>
      <c r="AX10" s="213">
        <f t="shared" si="0"/>
        <v>0.14670731707317072</v>
      </c>
      <c r="AY10" s="205">
        <v>100</v>
      </c>
      <c r="AZ10" s="205">
        <v>13.22</v>
      </c>
      <c r="BA10" s="213">
        <f>12.03/0.82</f>
        <v>14.670731707317072</v>
      </c>
      <c r="BB10" s="227">
        <v>0.17100000000000001</v>
      </c>
      <c r="BC10" s="220">
        <v>100</v>
      </c>
      <c r="BD10" s="219">
        <v>13.22</v>
      </c>
      <c r="BE10" s="227">
        <v>17</v>
      </c>
      <c r="BF10" s="71">
        <v>0.44</v>
      </c>
      <c r="BG10" s="71">
        <v>100</v>
      </c>
      <c r="BH10" s="71"/>
      <c r="BI10" s="74">
        <v>43.99</v>
      </c>
    </row>
    <row r="11" spans="1:61" x14ac:dyDescent="0.25">
      <c r="K11" s="341">
        <f>SUM(K4:K10)</f>
        <v>13869.32</v>
      </c>
      <c r="Q11" s="235">
        <f>SUM(Q4:Q10)</f>
        <v>13518.730000000001</v>
      </c>
    </row>
    <row r="15" spans="1:61" x14ac:dyDescent="0.25">
      <c r="BC15" s="228"/>
    </row>
    <row r="76" ht="12.6" customHeight="1" x14ac:dyDescent="0.25"/>
    <row r="77" hidden="1" x14ac:dyDescent="0.25"/>
    <row r="78" hidden="1" x14ac:dyDescent="0.25"/>
    <row r="79" hidden="1" x14ac:dyDescent="0.25"/>
    <row r="80" hidden="1" x14ac:dyDescent="0.25"/>
  </sheetData>
  <mergeCells count="13">
    <mergeCell ref="F1:I2"/>
    <mergeCell ref="L1:O2"/>
    <mergeCell ref="R1:U2"/>
    <mergeCell ref="V1:Y2"/>
    <mergeCell ref="Z1:AC2"/>
    <mergeCell ref="AX1:BA2"/>
    <mergeCell ref="BB1:BE2"/>
    <mergeCell ref="BF1:BI2"/>
    <mergeCell ref="AD1:AG2"/>
    <mergeCell ref="AH1:AK2"/>
    <mergeCell ref="AL1:AO2"/>
    <mergeCell ref="AP1:AS2"/>
    <mergeCell ref="AT1:AW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K11"/>
  <sheetViews>
    <sheetView zoomScaleNormal="100" workbookViewId="0">
      <selection activeCell="M10" sqref="M10"/>
    </sheetView>
  </sheetViews>
  <sheetFormatPr defaultRowHeight="15" x14ac:dyDescent="0.25"/>
  <cols>
    <col min="1" max="1" width="11.28515625" customWidth="1"/>
    <col min="2" max="2" width="81.42578125" style="18" customWidth="1"/>
    <col min="3" max="3" width="12.7109375" bestFit="1" customWidth="1"/>
    <col min="4" max="4" width="11.5703125" customWidth="1"/>
    <col min="5" max="5" width="7.28515625" bestFit="1" customWidth="1"/>
    <col min="6" max="6" width="10.7109375" customWidth="1"/>
    <col min="7" max="7" width="9.85546875" customWidth="1"/>
    <col min="8" max="8" width="11.5703125" customWidth="1"/>
    <col min="9" max="9" width="7.28515625" bestFit="1" customWidth="1"/>
    <col min="10" max="10" width="9.85546875" customWidth="1"/>
    <col min="11" max="11" width="11.5703125" customWidth="1"/>
    <col min="12" max="12" width="7.28515625" bestFit="1" customWidth="1"/>
    <col min="13" max="13" width="11.85546875" customWidth="1"/>
    <col min="26" max="26" width="37.5703125" bestFit="1" customWidth="1"/>
  </cols>
  <sheetData>
    <row r="1" spans="1:37" ht="18" x14ac:dyDescent="0.25">
      <c r="B1" s="16" t="s">
        <v>37</v>
      </c>
      <c r="C1" s="318" t="s">
        <v>46</v>
      </c>
      <c r="D1" s="319"/>
      <c r="E1" s="320"/>
      <c r="F1" s="247"/>
      <c r="G1" s="270" t="s">
        <v>67</v>
      </c>
      <c r="H1" s="271"/>
      <c r="I1" s="272"/>
      <c r="J1" s="324" t="s">
        <v>71</v>
      </c>
      <c r="K1" s="325"/>
      <c r="L1" s="326"/>
      <c r="M1" s="247"/>
      <c r="N1" s="330" t="s">
        <v>72</v>
      </c>
      <c r="O1" s="331"/>
      <c r="P1" s="332"/>
      <c r="Q1" s="276" t="s">
        <v>75</v>
      </c>
      <c r="R1" s="277"/>
      <c r="S1" s="278"/>
      <c r="T1" s="282" t="s">
        <v>76</v>
      </c>
      <c r="U1" s="283"/>
      <c r="V1" s="284"/>
      <c r="W1" s="294" t="s">
        <v>93</v>
      </c>
      <c r="X1" s="295"/>
      <c r="Y1" s="296"/>
      <c r="Z1" s="300" t="s">
        <v>95</v>
      </c>
      <c r="AA1" s="301"/>
      <c r="AB1" s="302"/>
      <c r="AC1" s="258" t="s">
        <v>107</v>
      </c>
      <c r="AD1" s="259"/>
      <c r="AE1" s="260"/>
      <c r="AF1" s="264" t="s">
        <v>109</v>
      </c>
      <c r="AG1" s="265"/>
      <c r="AH1" s="266"/>
      <c r="AI1" s="270" t="s">
        <v>110</v>
      </c>
      <c r="AJ1" s="271"/>
      <c r="AK1" s="272"/>
    </row>
    <row r="2" spans="1:37" ht="18.75" thickBot="1" x14ac:dyDescent="0.3">
      <c r="B2" s="17"/>
      <c r="C2" s="321"/>
      <c r="D2" s="322"/>
      <c r="E2" s="323"/>
      <c r="F2" s="103" t="s">
        <v>118</v>
      </c>
      <c r="G2" s="273"/>
      <c r="H2" s="274"/>
      <c r="I2" s="275"/>
      <c r="J2" s="327"/>
      <c r="K2" s="328"/>
      <c r="L2" s="329"/>
      <c r="M2" s="104" t="s">
        <v>118</v>
      </c>
      <c r="N2" s="333"/>
      <c r="O2" s="334"/>
      <c r="P2" s="335"/>
      <c r="Q2" s="279"/>
      <c r="R2" s="280"/>
      <c r="S2" s="281"/>
      <c r="T2" s="285"/>
      <c r="U2" s="286"/>
      <c r="V2" s="287"/>
      <c r="W2" s="297"/>
      <c r="X2" s="298"/>
      <c r="Y2" s="299"/>
      <c r="Z2" s="303"/>
      <c r="AA2" s="304"/>
      <c r="AB2" s="305"/>
      <c r="AC2" s="261"/>
      <c r="AD2" s="262"/>
      <c r="AE2" s="263"/>
      <c r="AF2" s="267"/>
      <c r="AG2" s="268"/>
      <c r="AH2" s="269"/>
      <c r="AI2" s="273"/>
      <c r="AJ2" s="274"/>
      <c r="AK2" s="275"/>
    </row>
    <row r="3" spans="1:37" ht="30" x14ac:dyDescent="0.25">
      <c r="A3" s="8" t="s">
        <v>32</v>
      </c>
      <c r="B3" s="6" t="s">
        <v>7</v>
      </c>
      <c r="C3" s="39" t="s">
        <v>3</v>
      </c>
      <c r="D3" s="40" t="s">
        <v>11</v>
      </c>
      <c r="E3" s="41" t="s">
        <v>18</v>
      </c>
      <c r="F3" s="246"/>
      <c r="G3" s="63" t="s">
        <v>3</v>
      </c>
      <c r="H3" s="82" t="s">
        <v>11</v>
      </c>
      <c r="I3" s="83" t="s">
        <v>18</v>
      </c>
      <c r="J3" s="86" t="s">
        <v>3</v>
      </c>
      <c r="K3" s="87" t="s">
        <v>11</v>
      </c>
      <c r="L3" s="88" t="s">
        <v>18</v>
      </c>
      <c r="M3" s="248"/>
      <c r="N3" s="111" t="s">
        <v>3</v>
      </c>
      <c r="O3" s="112" t="s">
        <v>11</v>
      </c>
      <c r="P3" s="113" t="s">
        <v>18</v>
      </c>
      <c r="Q3" s="126" t="s">
        <v>3</v>
      </c>
      <c r="R3" s="129" t="s">
        <v>11</v>
      </c>
      <c r="S3" s="130" t="s">
        <v>18</v>
      </c>
      <c r="T3" s="137" t="s">
        <v>3</v>
      </c>
      <c r="U3" s="146" t="s">
        <v>11</v>
      </c>
      <c r="V3" s="147" t="s">
        <v>18</v>
      </c>
      <c r="W3" s="170" t="s">
        <v>3</v>
      </c>
      <c r="X3" s="173" t="s">
        <v>11</v>
      </c>
      <c r="Y3" s="174" t="s">
        <v>18</v>
      </c>
      <c r="Z3" s="183" t="s">
        <v>3</v>
      </c>
      <c r="AA3" s="188" t="s">
        <v>11</v>
      </c>
      <c r="AB3" s="189" t="s">
        <v>18</v>
      </c>
      <c r="AC3" s="191" t="s">
        <v>3</v>
      </c>
      <c r="AD3" s="192" t="s">
        <v>11</v>
      </c>
      <c r="AE3" s="193" t="s">
        <v>18</v>
      </c>
      <c r="AF3" s="214" t="s">
        <v>3</v>
      </c>
      <c r="AG3" s="215" t="s">
        <v>11</v>
      </c>
      <c r="AH3" s="216" t="s">
        <v>18</v>
      </c>
      <c r="AI3" s="63" t="s">
        <v>3</v>
      </c>
      <c r="AJ3" s="82" t="s">
        <v>11</v>
      </c>
      <c r="AK3" s="83" t="s">
        <v>18</v>
      </c>
    </row>
    <row r="4" spans="1:37" ht="30" x14ac:dyDescent="0.25">
      <c r="A4" s="4">
        <v>611001</v>
      </c>
      <c r="B4" s="20" t="s">
        <v>19</v>
      </c>
      <c r="C4" s="42" t="s">
        <v>47</v>
      </c>
      <c r="D4" s="43">
        <v>26.89</v>
      </c>
      <c r="E4" s="44">
        <v>662</v>
      </c>
      <c r="F4" s="231">
        <v>17801.18</v>
      </c>
      <c r="G4" s="75" t="s">
        <v>68</v>
      </c>
      <c r="H4" s="76">
        <v>28.1</v>
      </c>
      <c r="I4" s="70">
        <v>662</v>
      </c>
      <c r="J4" s="89">
        <v>12</v>
      </c>
      <c r="K4" s="90">
        <v>26.75</v>
      </c>
      <c r="L4" s="91">
        <v>662</v>
      </c>
      <c r="M4" s="230">
        <v>17708.5</v>
      </c>
      <c r="N4" s="114"/>
      <c r="O4" s="115" t="s">
        <v>73</v>
      </c>
      <c r="P4" s="116"/>
      <c r="Q4" s="135">
        <v>6</v>
      </c>
      <c r="R4" s="136">
        <v>23.54938178209591</v>
      </c>
      <c r="S4" s="106"/>
      <c r="T4" s="236" t="s">
        <v>77</v>
      </c>
      <c r="U4" s="237">
        <v>24.1</v>
      </c>
      <c r="V4" s="233" t="s">
        <v>77</v>
      </c>
      <c r="W4" s="175">
        <v>12</v>
      </c>
      <c r="X4" s="176">
        <v>25.77</v>
      </c>
      <c r="Y4" s="167" t="s">
        <v>94</v>
      </c>
      <c r="Z4" s="190" t="s">
        <v>101</v>
      </c>
      <c r="AA4" s="187">
        <v>38.130000000000003</v>
      </c>
      <c r="AB4" s="186">
        <v>662</v>
      </c>
      <c r="AC4" s="194">
        <v>12</v>
      </c>
      <c r="AD4" s="195">
        <v>28.05</v>
      </c>
      <c r="AE4" s="196">
        <v>662</v>
      </c>
      <c r="AF4" s="217">
        <v>12</v>
      </c>
      <c r="AG4" s="218">
        <v>31.82</v>
      </c>
      <c r="AH4" s="219">
        <v>661</v>
      </c>
      <c r="AI4" s="75" t="s">
        <v>111</v>
      </c>
      <c r="AJ4" s="76">
        <v>50.59</v>
      </c>
      <c r="AK4" s="70" t="s">
        <v>112</v>
      </c>
    </row>
    <row r="5" spans="1:37" x14ac:dyDescent="0.25">
      <c r="A5" s="4">
        <v>611002</v>
      </c>
      <c r="B5" s="20" t="s">
        <v>20</v>
      </c>
      <c r="C5" s="45" t="s">
        <v>48</v>
      </c>
      <c r="D5" s="46">
        <v>45.05</v>
      </c>
      <c r="E5" s="44">
        <v>4</v>
      </c>
      <c r="F5" s="234">
        <v>180.2</v>
      </c>
      <c r="G5" s="77" t="s">
        <v>69</v>
      </c>
      <c r="H5" s="84">
        <v>40.950000000000003</v>
      </c>
      <c r="I5" s="70">
        <v>4</v>
      </c>
      <c r="J5" s="92">
        <v>80</v>
      </c>
      <c r="K5" s="97">
        <v>38.549999999999997</v>
      </c>
      <c r="L5" s="91">
        <v>4</v>
      </c>
      <c r="M5" s="233">
        <v>154.19999999999999</v>
      </c>
      <c r="N5" s="117"/>
      <c r="O5" s="118" t="s">
        <v>73</v>
      </c>
      <c r="P5" s="116"/>
      <c r="Q5" s="135">
        <v>96</v>
      </c>
      <c r="R5" s="136">
        <v>57.002274954164825</v>
      </c>
      <c r="S5" s="106"/>
      <c r="T5" s="148">
        <v>96</v>
      </c>
      <c r="U5" s="149">
        <v>42</v>
      </c>
      <c r="V5" s="143"/>
      <c r="W5" s="4">
        <v>96</v>
      </c>
      <c r="X5" s="238">
        <v>35.4</v>
      </c>
      <c r="Y5" s="233" t="s">
        <v>94</v>
      </c>
      <c r="Z5" s="190" t="s">
        <v>102</v>
      </c>
      <c r="AA5" s="187">
        <v>51.56</v>
      </c>
      <c r="AB5" s="186">
        <v>4</v>
      </c>
      <c r="AC5" s="197"/>
      <c r="AD5" s="198"/>
      <c r="AE5" s="196"/>
      <c r="AF5" s="220">
        <v>96</v>
      </c>
      <c r="AG5" s="218">
        <v>43.7</v>
      </c>
      <c r="AH5" s="219">
        <v>4</v>
      </c>
      <c r="AI5" s="77" t="s">
        <v>111</v>
      </c>
      <c r="AJ5" s="84">
        <v>20.94</v>
      </c>
      <c r="AK5" s="70" t="s">
        <v>112</v>
      </c>
    </row>
    <row r="6" spans="1:37" x14ac:dyDescent="0.25">
      <c r="A6" s="15">
        <v>611003</v>
      </c>
      <c r="B6" s="23" t="s">
        <v>36</v>
      </c>
      <c r="C6" s="4" t="s">
        <v>49</v>
      </c>
      <c r="D6" s="239">
        <v>45.17</v>
      </c>
      <c r="E6" s="234">
        <v>237</v>
      </c>
      <c r="F6" s="245">
        <v>10705.29</v>
      </c>
      <c r="G6" s="78">
        <v>4920</v>
      </c>
      <c r="H6" s="85">
        <v>55.8</v>
      </c>
      <c r="I6" s="79">
        <v>237</v>
      </c>
      <c r="J6" s="93">
        <v>12</v>
      </c>
      <c r="K6" s="98">
        <v>48.15</v>
      </c>
      <c r="L6" s="94">
        <v>237</v>
      </c>
      <c r="M6" s="241">
        <v>11411.55</v>
      </c>
      <c r="N6" s="119" t="s">
        <v>74</v>
      </c>
      <c r="O6" s="120">
        <v>55.01</v>
      </c>
      <c r="P6" s="121">
        <v>237</v>
      </c>
      <c r="Q6" s="135">
        <v>12</v>
      </c>
      <c r="R6" s="136">
        <v>72.54211280740806</v>
      </c>
      <c r="S6" s="108"/>
      <c r="T6" s="150" t="s">
        <v>78</v>
      </c>
      <c r="U6" s="151">
        <v>45.93</v>
      </c>
      <c r="V6" s="152"/>
      <c r="W6" s="177">
        <v>4920</v>
      </c>
      <c r="X6" s="178">
        <v>50.05</v>
      </c>
      <c r="Y6" s="179" t="s">
        <v>94</v>
      </c>
      <c r="Z6" s="190" t="s">
        <v>103</v>
      </c>
      <c r="AA6" s="187">
        <v>53.13</v>
      </c>
      <c r="AB6" s="186">
        <v>237</v>
      </c>
      <c r="AC6" s="199" t="s">
        <v>108</v>
      </c>
      <c r="AD6" s="200">
        <f>85.28/0.85</f>
        <v>100.32941176470588</v>
      </c>
      <c r="AE6" s="201">
        <v>237</v>
      </c>
      <c r="AF6" s="221">
        <v>12</v>
      </c>
      <c r="AG6" s="218">
        <v>63.25</v>
      </c>
      <c r="AH6" s="222">
        <v>237</v>
      </c>
      <c r="AI6" s="229" t="s">
        <v>113</v>
      </c>
      <c r="AJ6" s="85">
        <v>177.07</v>
      </c>
      <c r="AK6" s="79" t="s">
        <v>112</v>
      </c>
    </row>
    <row r="7" spans="1:37" x14ac:dyDescent="0.25">
      <c r="A7" s="15">
        <v>610002</v>
      </c>
      <c r="B7" s="21" t="s">
        <v>29</v>
      </c>
      <c r="C7" s="4" t="s">
        <v>50</v>
      </c>
      <c r="D7" s="239">
        <v>15.68</v>
      </c>
      <c r="E7" s="234">
        <v>690</v>
      </c>
      <c r="F7" s="245">
        <v>10819.2</v>
      </c>
      <c r="G7" s="78">
        <v>4000</v>
      </c>
      <c r="H7" s="85">
        <v>20.100000000000001</v>
      </c>
      <c r="I7" s="79">
        <v>690</v>
      </c>
      <c r="J7" s="93">
        <v>4000</v>
      </c>
      <c r="K7" s="98">
        <v>17</v>
      </c>
      <c r="L7" s="94">
        <v>690</v>
      </c>
      <c r="M7" s="241">
        <v>11730</v>
      </c>
      <c r="N7" s="119"/>
      <c r="O7" s="120" t="s">
        <v>73</v>
      </c>
      <c r="P7" s="121"/>
      <c r="Q7" s="135">
        <v>4000</v>
      </c>
      <c r="R7" s="136">
        <v>27.018694710216479</v>
      </c>
      <c r="S7" s="108"/>
      <c r="T7" s="150" t="s">
        <v>79</v>
      </c>
      <c r="U7" s="151">
        <v>17.55</v>
      </c>
      <c r="V7" s="152"/>
      <c r="W7" s="177">
        <v>4000</v>
      </c>
      <c r="X7" s="178">
        <v>18.420000000000002</v>
      </c>
      <c r="Y7" s="179" t="s">
        <v>94</v>
      </c>
      <c r="Z7" s="190" t="s">
        <v>104</v>
      </c>
      <c r="AA7" s="187">
        <v>23.19</v>
      </c>
      <c r="AB7" s="186">
        <v>690</v>
      </c>
      <c r="AC7" s="199">
        <v>4000</v>
      </c>
      <c r="AD7" s="200">
        <f>18/0.82</f>
        <v>21.951219512195124</v>
      </c>
      <c r="AE7" s="201">
        <v>690</v>
      </c>
      <c r="AF7" s="221">
        <v>16</v>
      </c>
      <c r="AG7" s="218">
        <v>22.75</v>
      </c>
      <c r="AH7" s="222">
        <v>690</v>
      </c>
      <c r="AI7" s="229" t="s">
        <v>114</v>
      </c>
      <c r="AJ7" s="85">
        <v>31.62</v>
      </c>
      <c r="AK7" s="79" t="s">
        <v>112</v>
      </c>
    </row>
    <row r="8" spans="1:37" x14ac:dyDescent="0.25">
      <c r="A8" s="4">
        <v>610001</v>
      </c>
      <c r="B8" s="22" t="s">
        <v>28</v>
      </c>
      <c r="C8" s="42" t="s">
        <v>51</v>
      </c>
      <c r="D8" s="46">
        <v>63.94</v>
      </c>
      <c r="E8" s="44">
        <v>169</v>
      </c>
      <c r="F8" s="245">
        <v>10805.86</v>
      </c>
      <c r="G8" s="78">
        <v>4800</v>
      </c>
      <c r="H8" s="80">
        <v>87.75</v>
      </c>
      <c r="I8" s="79">
        <v>169</v>
      </c>
      <c r="J8" s="93">
        <v>6</v>
      </c>
      <c r="K8" s="95">
        <v>48.31</v>
      </c>
      <c r="L8" s="94">
        <v>169</v>
      </c>
      <c r="M8" s="241">
        <v>8164.39</v>
      </c>
      <c r="N8" s="119">
        <v>6</v>
      </c>
      <c r="O8" s="122">
        <v>89.32</v>
      </c>
      <c r="P8" s="123">
        <v>169</v>
      </c>
      <c r="Q8" s="135">
        <v>6</v>
      </c>
      <c r="R8" s="136">
        <v>76.249510933202416</v>
      </c>
      <c r="S8" s="109"/>
      <c r="T8" s="150" t="s">
        <v>80</v>
      </c>
      <c r="U8" s="153">
        <v>65.78</v>
      </c>
      <c r="V8" s="154"/>
      <c r="W8" s="177">
        <v>6</v>
      </c>
      <c r="X8" s="180">
        <v>78.569999999999993</v>
      </c>
      <c r="Y8" s="181" t="s">
        <v>94</v>
      </c>
      <c r="Z8" s="190" t="s">
        <v>105</v>
      </c>
      <c r="AA8" s="187">
        <v>48.75</v>
      </c>
      <c r="AB8" s="186">
        <v>169</v>
      </c>
      <c r="AC8" s="199"/>
      <c r="AD8" s="202"/>
      <c r="AE8" s="203"/>
      <c r="AF8" s="221">
        <v>6</v>
      </c>
      <c r="AG8" s="218">
        <v>95.64</v>
      </c>
      <c r="AH8" s="223">
        <v>169</v>
      </c>
      <c r="AI8" s="15" t="s">
        <v>115</v>
      </c>
      <c r="AJ8" s="240">
        <v>47.43</v>
      </c>
      <c r="AK8" s="241" t="s">
        <v>112</v>
      </c>
    </row>
    <row r="9" spans="1:37" x14ac:dyDescent="0.25">
      <c r="A9" s="4">
        <v>610003</v>
      </c>
      <c r="B9" s="19" t="s">
        <v>33</v>
      </c>
      <c r="C9" s="42" t="s">
        <v>52</v>
      </c>
      <c r="D9" s="46">
        <v>31.8</v>
      </c>
      <c r="E9" s="44">
        <v>26</v>
      </c>
      <c r="F9" s="234">
        <v>826.8</v>
      </c>
      <c r="G9" s="77" t="s">
        <v>70</v>
      </c>
      <c r="H9" s="81">
        <v>36.450000000000003</v>
      </c>
      <c r="I9" s="70">
        <v>26</v>
      </c>
      <c r="J9" s="92">
        <v>36</v>
      </c>
      <c r="K9" s="96">
        <v>38.049999999999997</v>
      </c>
      <c r="L9" s="91">
        <v>26</v>
      </c>
      <c r="M9" s="233">
        <v>989.3</v>
      </c>
      <c r="N9" s="117"/>
      <c r="O9" s="124" t="s">
        <v>73</v>
      </c>
      <c r="P9" s="125"/>
      <c r="Q9" s="135">
        <v>96</v>
      </c>
      <c r="R9" s="136">
        <v>57.002274954164825</v>
      </c>
      <c r="S9" s="107"/>
      <c r="T9" s="148" t="s">
        <v>81</v>
      </c>
      <c r="U9" s="155">
        <v>39.5</v>
      </c>
      <c r="V9" s="144"/>
      <c r="W9" s="5">
        <v>36</v>
      </c>
      <c r="X9" s="182">
        <v>33.450000000000003</v>
      </c>
      <c r="Y9" s="168" t="s">
        <v>94</v>
      </c>
      <c r="Z9" s="190" t="s">
        <v>106</v>
      </c>
      <c r="AA9" s="187">
        <v>51.88</v>
      </c>
      <c r="AB9" s="186">
        <v>26</v>
      </c>
      <c r="AC9" s="197">
        <v>36</v>
      </c>
      <c r="AD9" s="204">
        <v>69.3</v>
      </c>
      <c r="AE9" s="205">
        <v>26</v>
      </c>
      <c r="AF9" s="220">
        <v>36</v>
      </c>
      <c r="AG9" s="218">
        <v>39.75</v>
      </c>
      <c r="AH9" s="224">
        <v>26</v>
      </c>
      <c r="AI9" s="4" t="s">
        <v>111</v>
      </c>
      <c r="AJ9" s="242">
        <v>20.94</v>
      </c>
      <c r="AK9" s="233" t="s">
        <v>112</v>
      </c>
    </row>
    <row r="10" spans="1:37" x14ac:dyDescent="0.25">
      <c r="C10" s="1"/>
      <c r="D10" s="2"/>
      <c r="F10" s="249">
        <f>SUM(F4:F9)</f>
        <v>51138.530000000006</v>
      </c>
      <c r="G10" s="1"/>
      <c r="H10" s="2"/>
      <c r="J10" s="1"/>
      <c r="K10" s="2"/>
      <c r="M10" s="250">
        <f>SUM(M4:M9)</f>
        <v>50157.94</v>
      </c>
    </row>
    <row r="11" spans="1:37" x14ac:dyDescent="0.25">
      <c r="A11" s="3"/>
      <c r="C11" s="1"/>
      <c r="D11" s="2"/>
      <c r="G11" s="1"/>
      <c r="H11" s="2"/>
      <c r="J11" s="1"/>
      <c r="K11" s="2"/>
    </row>
  </sheetData>
  <mergeCells count="11">
    <mergeCell ref="C1:E2"/>
    <mergeCell ref="G1:I2"/>
    <mergeCell ref="J1:L2"/>
    <mergeCell ref="N1:P2"/>
    <mergeCell ref="Q1:S2"/>
    <mergeCell ref="AI1:AK2"/>
    <mergeCell ref="T1:V2"/>
    <mergeCell ref="W1:Y2"/>
    <mergeCell ref="Z1:AB2"/>
    <mergeCell ref="AC1:AE2"/>
    <mergeCell ref="AF1:AH2"/>
  </mergeCells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 Liners</vt:lpstr>
      <vt:lpstr>Paper 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Alves, Robert</dc:creator>
  <cp:lastModifiedBy>Fields, Caroline</cp:lastModifiedBy>
  <cp:lastPrinted>2018-05-29T15:18:53Z</cp:lastPrinted>
  <dcterms:created xsi:type="dcterms:W3CDTF">2015-08-03T12:30:17Z</dcterms:created>
  <dcterms:modified xsi:type="dcterms:W3CDTF">2025-07-07T12:26:54Z</dcterms:modified>
</cp:coreProperties>
</file>